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4 04_202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'04 04_2021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'04 04_2021 Pol'!$A$1:$X$146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145" i="12"/>
  <c r="BA88" i="12"/>
  <c r="BA86" i="12"/>
  <c r="BA34" i="12"/>
  <c r="BA30" i="12"/>
  <c r="BA24" i="12"/>
  <c r="BA21" i="12"/>
  <c r="BA18" i="12"/>
  <c r="BA15" i="12"/>
  <c r="G9" i="12"/>
  <c r="G8" i="12" s="1"/>
  <c r="I9" i="12"/>
  <c r="I8" i="12" s="1"/>
  <c r="K9" i="12"/>
  <c r="O9" i="12"/>
  <c r="O8" i="12" s="1"/>
  <c r="Q9" i="12"/>
  <c r="Q8" i="12" s="1"/>
  <c r="V9" i="12"/>
  <c r="G12" i="12"/>
  <c r="M12" i="12" s="1"/>
  <c r="I12" i="12"/>
  <c r="K12" i="12"/>
  <c r="K8" i="12" s="1"/>
  <c r="O12" i="12"/>
  <c r="Q12" i="12"/>
  <c r="V12" i="12"/>
  <c r="V8" i="12" s="1"/>
  <c r="G14" i="12"/>
  <c r="I14" i="12"/>
  <c r="K14" i="12"/>
  <c r="M14" i="12"/>
  <c r="O14" i="12"/>
  <c r="Q14" i="12"/>
  <c r="V14" i="12"/>
  <c r="G17" i="12"/>
  <c r="I17" i="12"/>
  <c r="K17" i="12"/>
  <c r="M17" i="12"/>
  <c r="O17" i="12"/>
  <c r="Q17" i="12"/>
  <c r="V17" i="12"/>
  <c r="G20" i="12"/>
  <c r="M20" i="12" s="1"/>
  <c r="I20" i="12"/>
  <c r="K20" i="12"/>
  <c r="O20" i="12"/>
  <c r="Q20" i="12"/>
  <c r="V20" i="12"/>
  <c r="G23" i="12"/>
  <c r="M23" i="12" s="1"/>
  <c r="I23" i="12"/>
  <c r="K23" i="12"/>
  <c r="O23" i="12"/>
  <c r="Q23" i="12"/>
  <c r="V23" i="12"/>
  <c r="G29" i="12"/>
  <c r="I29" i="12"/>
  <c r="K29" i="12"/>
  <c r="M29" i="12"/>
  <c r="O29" i="12"/>
  <c r="Q29" i="12"/>
  <c r="V29" i="12"/>
  <c r="G33" i="12"/>
  <c r="I33" i="12"/>
  <c r="K33" i="12"/>
  <c r="M33" i="12"/>
  <c r="O33" i="12"/>
  <c r="Q33" i="12"/>
  <c r="V33" i="12"/>
  <c r="G37" i="12"/>
  <c r="M37" i="12" s="1"/>
  <c r="I37" i="12"/>
  <c r="K37" i="12"/>
  <c r="O37" i="12"/>
  <c r="Q37" i="12"/>
  <c r="V37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K55" i="12"/>
  <c r="V55" i="12"/>
  <c r="G56" i="12"/>
  <c r="G55" i="12" s="1"/>
  <c r="I56" i="12"/>
  <c r="I55" i="12" s="1"/>
  <c r="K56" i="12"/>
  <c r="M56" i="12"/>
  <c r="O56" i="12"/>
  <c r="O55" i="12" s="1"/>
  <c r="Q56" i="12"/>
  <c r="Q55" i="12" s="1"/>
  <c r="V56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K62" i="12"/>
  <c r="V62" i="12"/>
  <c r="G63" i="12"/>
  <c r="I63" i="12"/>
  <c r="I62" i="12" s="1"/>
  <c r="K63" i="12"/>
  <c r="M63" i="12"/>
  <c r="O63" i="12"/>
  <c r="Q63" i="12"/>
  <c r="Q62" i="12" s="1"/>
  <c r="V63" i="12"/>
  <c r="G64" i="12"/>
  <c r="G62" i="12" s="1"/>
  <c r="I64" i="12"/>
  <c r="K64" i="12"/>
  <c r="O64" i="12"/>
  <c r="O62" i="12" s="1"/>
  <c r="Q64" i="12"/>
  <c r="V64" i="12"/>
  <c r="I66" i="12"/>
  <c r="Q66" i="12"/>
  <c r="G67" i="12"/>
  <c r="M67" i="12" s="1"/>
  <c r="M66" i="12" s="1"/>
  <c r="I67" i="12"/>
  <c r="K67" i="12"/>
  <c r="K66" i="12" s="1"/>
  <c r="O67" i="12"/>
  <c r="O66" i="12" s="1"/>
  <c r="Q67" i="12"/>
  <c r="V67" i="12"/>
  <c r="V66" i="12" s="1"/>
  <c r="G71" i="12"/>
  <c r="G70" i="12" s="1"/>
  <c r="I71" i="12"/>
  <c r="K71" i="12"/>
  <c r="K70" i="12" s="1"/>
  <c r="O71" i="12"/>
  <c r="O70" i="12" s="1"/>
  <c r="Q71" i="12"/>
  <c r="V71" i="12"/>
  <c r="V70" i="12" s="1"/>
  <c r="G73" i="12"/>
  <c r="I73" i="12"/>
  <c r="I70" i="12" s="1"/>
  <c r="K73" i="12"/>
  <c r="M73" i="12"/>
  <c r="O73" i="12"/>
  <c r="Q73" i="12"/>
  <c r="Q70" i="12" s="1"/>
  <c r="V73" i="12"/>
  <c r="G75" i="12"/>
  <c r="M75" i="12" s="1"/>
  <c r="I75" i="12"/>
  <c r="K75" i="12"/>
  <c r="O75" i="12"/>
  <c r="Q75" i="12"/>
  <c r="V75" i="12"/>
  <c r="G78" i="12"/>
  <c r="I78" i="12"/>
  <c r="K78" i="12"/>
  <c r="M78" i="12"/>
  <c r="O78" i="12"/>
  <c r="Q78" i="12"/>
  <c r="V78" i="12"/>
  <c r="G81" i="12"/>
  <c r="M81" i="12" s="1"/>
  <c r="I81" i="12"/>
  <c r="K81" i="12"/>
  <c r="O81" i="12"/>
  <c r="Q81" i="12"/>
  <c r="V81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7" i="12"/>
  <c r="M87" i="12" s="1"/>
  <c r="I87" i="12"/>
  <c r="K87" i="12"/>
  <c r="O87" i="12"/>
  <c r="Q87" i="12"/>
  <c r="V87" i="12"/>
  <c r="G89" i="12"/>
  <c r="I89" i="12"/>
  <c r="K89" i="12"/>
  <c r="M89" i="12"/>
  <c r="O89" i="12"/>
  <c r="Q89" i="12"/>
  <c r="V89" i="12"/>
  <c r="G92" i="12"/>
  <c r="M92" i="12" s="1"/>
  <c r="I92" i="12"/>
  <c r="K92" i="12"/>
  <c r="O92" i="12"/>
  <c r="Q92" i="12"/>
  <c r="V92" i="12"/>
  <c r="G94" i="12"/>
  <c r="I94" i="12"/>
  <c r="K94" i="12"/>
  <c r="M94" i="12"/>
  <c r="O94" i="12"/>
  <c r="Q94" i="12"/>
  <c r="V94" i="12"/>
  <c r="G96" i="12"/>
  <c r="G97" i="12"/>
  <c r="I97" i="12"/>
  <c r="I96" i="12" s="1"/>
  <c r="K97" i="12"/>
  <c r="M97" i="12"/>
  <c r="O97" i="12"/>
  <c r="Q97" i="12"/>
  <c r="Q96" i="12" s="1"/>
  <c r="V97" i="12"/>
  <c r="G100" i="12"/>
  <c r="M100" i="12" s="1"/>
  <c r="I100" i="12"/>
  <c r="K100" i="12"/>
  <c r="K96" i="12" s="1"/>
  <c r="O100" i="12"/>
  <c r="Q100" i="12"/>
  <c r="V100" i="12"/>
  <c r="V96" i="12" s="1"/>
  <c r="G103" i="12"/>
  <c r="I103" i="12"/>
  <c r="K103" i="12"/>
  <c r="M103" i="12"/>
  <c r="O103" i="12"/>
  <c r="Q103" i="12"/>
  <c r="V103" i="12"/>
  <c r="G106" i="12"/>
  <c r="M106" i="12" s="1"/>
  <c r="I106" i="12"/>
  <c r="K106" i="12"/>
  <c r="O106" i="12"/>
  <c r="O96" i="12" s="1"/>
  <c r="Q106" i="12"/>
  <c r="V106" i="12"/>
  <c r="G107" i="12"/>
  <c r="I107" i="12"/>
  <c r="K107" i="12"/>
  <c r="M107" i="12"/>
  <c r="O107" i="12"/>
  <c r="Q107" i="12"/>
  <c r="V107" i="12"/>
  <c r="G110" i="12"/>
  <c r="I110" i="12"/>
  <c r="I109" i="12" s="1"/>
  <c r="K110" i="12"/>
  <c r="M110" i="12"/>
  <c r="O110" i="12"/>
  <c r="Q110" i="12"/>
  <c r="Q109" i="12" s="1"/>
  <c r="V110" i="12"/>
  <c r="G112" i="12"/>
  <c r="G109" i="12" s="1"/>
  <c r="I112" i="12"/>
  <c r="K112" i="12"/>
  <c r="O112" i="12"/>
  <c r="O109" i="12" s="1"/>
  <c r="Q112" i="12"/>
  <c r="V112" i="12"/>
  <c r="G115" i="12"/>
  <c r="I115" i="12"/>
  <c r="K115" i="12"/>
  <c r="M115" i="12"/>
  <c r="O115" i="12"/>
  <c r="Q115" i="12"/>
  <c r="V115" i="12"/>
  <c r="G118" i="12"/>
  <c r="M118" i="12" s="1"/>
  <c r="I118" i="12"/>
  <c r="K118" i="12"/>
  <c r="K109" i="12" s="1"/>
  <c r="O118" i="12"/>
  <c r="Q118" i="12"/>
  <c r="V118" i="12"/>
  <c r="V109" i="12" s="1"/>
  <c r="G123" i="12"/>
  <c r="I123" i="12"/>
  <c r="K123" i="12"/>
  <c r="M123" i="12"/>
  <c r="O123" i="12"/>
  <c r="Q123" i="12"/>
  <c r="V123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I135" i="12"/>
  <c r="Q135" i="12"/>
  <c r="G136" i="12"/>
  <c r="G135" i="12" s="1"/>
  <c r="I136" i="12"/>
  <c r="K136" i="12"/>
  <c r="K135" i="12" s="1"/>
  <c r="O136" i="12"/>
  <c r="O135" i="12" s="1"/>
  <c r="Q136" i="12"/>
  <c r="V136" i="12"/>
  <c r="V135" i="12" s="1"/>
  <c r="G139" i="12"/>
  <c r="M139" i="12" s="1"/>
  <c r="I139" i="12"/>
  <c r="K139" i="12"/>
  <c r="K138" i="12" s="1"/>
  <c r="O139" i="12"/>
  <c r="O138" i="12" s="1"/>
  <c r="Q139" i="12"/>
  <c r="V139" i="12"/>
  <c r="V138" i="12" s="1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I138" i="12" s="1"/>
  <c r="K143" i="12"/>
  <c r="M143" i="12"/>
  <c r="O143" i="12"/>
  <c r="Q143" i="12"/>
  <c r="Q138" i="12" s="1"/>
  <c r="V143" i="12"/>
  <c r="AE145" i="12"/>
  <c r="I20" i="1"/>
  <c r="I19" i="1"/>
  <c r="I18" i="1"/>
  <c r="I17" i="1"/>
  <c r="I16" i="1"/>
  <c r="I59" i="1"/>
  <c r="J58" i="1" s="1"/>
  <c r="F43" i="1"/>
  <c r="G23" i="1" s="1"/>
  <c r="G43" i="1"/>
  <c r="G25" i="1" s="1"/>
  <c r="H43" i="1"/>
  <c r="I43" i="1"/>
  <c r="J42" i="1" s="1"/>
  <c r="I42" i="1"/>
  <c r="I41" i="1"/>
  <c r="I39" i="1"/>
  <c r="J55" i="1" l="1"/>
  <c r="J57" i="1"/>
  <c r="J51" i="1"/>
  <c r="J53" i="1"/>
  <c r="J50" i="1"/>
  <c r="J52" i="1"/>
  <c r="J54" i="1"/>
  <c r="J56" i="1"/>
  <c r="A27" i="1"/>
  <c r="A28" i="1" s="1"/>
  <c r="G28" i="1" s="1"/>
  <c r="G27" i="1" s="1"/>
  <c r="G29" i="1" s="1"/>
  <c r="J41" i="1"/>
  <c r="J39" i="1"/>
  <c r="J43" i="1" s="1"/>
  <c r="M138" i="12"/>
  <c r="M55" i="12"/>
  <c r="M96" i="12"/>
  <c r="M62" i="12"/>
  <c r="AF145" i="12"/>
  <c r="G138" i="12"/>
  <c r="M136" i="12"/>
  <c r="M135" i="12" s="1"/>
  <c r="M112" i="12"/>
  <c r="M109" i="12" s="1"/>
  <c r="M71" i="12"/>
  <c r="M70" i="12" s="1"/>
  <c r="G66" i="12"/>
  <c r="M64" i="12"/>
  <c r="M9" i="12"/>
  <c r="M8" i="12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5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<sst xmlns="http://schemas.openxmlformats.org/spreadsheetml/2006/main" count="727" uniqueCount="306">
  <si>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</si>
  <si>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</si>
  <si>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</si>
  <si>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</si>
  <si>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</si>
  <si>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</si>
  <si>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</si>
  <si>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</si>
  <si>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</si>
  <si>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</si>
  <si>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</si>
  <si>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</si>
  <si>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</si>
  <si>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</si>
  <si>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</si>
  <si>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</si>
  <si>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</si>
  <si>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</si>
  <si>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</si>
  <si>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</si>
  <si>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</si>
  <si>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</si>
  <si>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</si>
  <si>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</si>
  <si>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</si>
  <si>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</si>
  <si>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</si>
  <si>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</si>
  <si>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</si>
  <si>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</si>
  <si>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</si>
  <si>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</si>
  <si>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</si>
  <si>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</si>
  <si>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</si>
  <si>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</si>
  <si>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</si>
  <si>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</si>
  <si>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</si>
  <si>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</si>
  <si>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</si>
  <si>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</si>
  <si>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</si>
  <si>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04_2021</t>
  </si>
  <si>
    <t>Zpevněné plochy</t>
  </si>
  <si>
    <t>04</t>
  </si>
  <si>
    <t>Zpevněné plochy a sadové úpravy</t>
  </si>
  <si>
    <t>Objekt:</t>
  </si>
  <si>
    <t>Rozpočet:</t>
  </si>
  <si>
    <t>Ing.Milan Zezula</t>
  </si>
  <si>
    <t>134</t>
  </si>
  <si>
    <t>Hřiště při ZŠ Horácké náměstí, Brno-Řečkovice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</si>
  <si>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</si>
  <si>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</si>
  <si>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</si>
  <si>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</si>
  <si>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</si>
  <si>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</si>
  <si>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</si>
  <si>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</si>
  <si>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</si>
  <si>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</si>
  <si>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</si>
  <si>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</si>
  <si>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</si>
  <si>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</si>
  <si>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</si>
  <si>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</si>
  <si>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</si>
  <si>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</si>
  <si>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</si>
  <si>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</si>
  <si>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</si>
  <si>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</si>
  <si>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</si>
  <si>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</si>
  <si>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</si>
  <si>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</si>
  <si>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</si>
  <si>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</si>
  <si>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</si>
  <si>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</si>
  <si>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</si>
  <si>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</si>
  <si>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</si>
  <si>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</si>
  <si>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</si>
  <si>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</si>
  <si>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</si>
  <si>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</si>
  <si>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</si>
  <si>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</si>
  <si>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</si>
  <si>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</si>
  <si>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</si>
  <si>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</si>
  <si>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</si>
  <si>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</si>
  <si>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</si>
  <si>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</si>
  <si>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</si>
  <si>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</si>
  <si>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</si>
  <si>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</si>
  <si>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</si>
  <si>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</si>
  <si>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</si>
  <si>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113106221R00</t>
  </si>
  <si>
    <t>Rozebrání vozovek a ploch s jakoukoliv výplní spár _x000D_
 v ploše jednotlivě do 200 m2, z drobných kostek nebo odseků, kladených do lože z kameniva těženého, škváry nebo strusky</t>
  </si>
  <si>
    <t>m2</t>
  </si>
  <si>
    <t>822-1</t>
  </si>
  <si>
    <t>RTS 21/ I</t>
  </si>
  <si>
    <t>Práce</t>
  </si>
  <si>
    <t>POL1_</t>
  </si>
  <si>
    <t>s přemístěním hmot na skládku na vzdálenost do 3 m nebo s naložením na dopravní prostředek</t>
  </si>
  <si>
    <t>SPI</t>
  </si>
  <si>
    <t>přídlažba 30/30podél komunikace : 67*0,3</t>
  </si>
  <si>
    <t>VV</t>
  </si>
  <si>
    <t>113107630R00</t>
  </si>
  <si>
    <t>Odstranění podkladů nebo krytů z kameniva hrubého drceného, v ploše jednotlivě nad 50 m2, tloušťka vrstvy 300 mm</t>
  </si>
  <si>
    <t>podklad pod bouranou vozovkou a přídlažbou : 265+20,1+13</t>
  </si>
  <si>
    <t>113151114R00</t>
  </si>
  <si>
    <t>Odstranění podkladu, krytu frézováním povrch živičný, plochy do 500 m2 na jednom objektu nebo při provádění pruhu šířky do  750 mm, tloušťky 50 mm</t>
  </si>
  <si>
    <t>RTS 19/ I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</si>
  <si>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</si>
  <si>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vybourání stávající komunikace : 265</t>
  </si>
  <si>
    <t>113151116R00</t>
  </si>
  <si>
    <t>Odstranění podkladu, krytu frézováním povrch živičný, plochy do 500 m2 na jednom objektu nebo při provádění pruhu šířky do  750 mm, tloušťky 70 mm</t>
  </si>
  <si>
    <t>celkem tl. frézování krytu 12 cm : 265</t>
  </si>
  <si>
    <t>120901121R00</t>
  </si>
  <si>
    <t>Bourání konstrukcí v odkopávkách a prokopávkách z betonu, prostého, pneumatickým kladivem</t>
  </si>
  <si>
    <t>m3</t>
  </si>
  <si>
    <t>800-1</t>
  </si>
  <si>
    <t>korytech vodotečí, melioračních kanálech s přemístěním suti na hromady na vzdálenost do 20 m nebo s naložením na dopravní prostředek,</t>
  </si>
  <si>
    <t>beton plocha mezi komunikací a podloubím : 13*0,2</t>
  </si>
  <si>
    <t>122302202R00</t>
  </si>
  <si>
    <t>Odkopávky a prokopávky pro silnice v hornině 4 přes 100 do 1 000 m3</t>
  </si>
  <si>
    <t>POL1_1</t>
  </si>
  <si>
    <t>s přemístěním výkopku v příčných profilech na vzdálenost do 15 m nebo s naložením na dopravní prostředek.</t>
  </si>
  <si>
    <t>strojně i ručně vč. příplatku za blízkost vedení, lepivost a odstranění kořenů v prostoru odkopávek.</t>
  </si>
  <si>
    <t>POP</t>
  </si>
  <si>
    <t>odkop prům 10 cm pod bouracími pracemi : 0,1*(210+48)</t>
  </si>
  <si>
    <t>pod chodníky : 62*0,35</t>
  </si>
  <si>
    <t>sanace : (210+48)*0,3</t>
  </si>
  <si>
    <t>132301111R00</t>
  </si>
  <si>
    <t>Hloubení rýh šířky do 60 cm do 100 m3, v hornině 4,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</si>
  <si>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</si>
  <si>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trativod : 65,12*0,4*0,4</t>
  </si>
  <si>
    <t>133301102R00</t>
  </si>
  <si>
    <t>Hloubení šachet v hornině 4_x000D_
 přes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</si>
  <si>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</si>
  <si>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n.UV : 1*1,2*1,8*(2,65-0,77)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</si>
  <si>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</si>
  <si>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</si>
  <si>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</si>
  <si>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47,5+77,4+10,42+4,06</t>
  </si>
  <si>
    <t>162701109R00</t>
  </si>
  <si>
    <t>Vodorovné přemístění výkopku příplatek k ceně za každých dalších i započatých 1 000 m přes 10 000 m_x000D_
 z horniny 1 až 4</t>
  </si>
  <si>
    <t>celkem 15km : 5*139,38</t>
  </si>
  <si>
    <t>181101102R00</t>
  </si>
  <si>
    <t>Úprava pláně v zářezech v hornině 1 až 4, se zhutněním</t>
  </si>
  <si>
    <t>vyrovnáním výškových rozdílů, ploch vodorovných a ploch do sklonu 1 : 5.</t>
  </si>
  <si>
    <t>asfalt : 210</t>
  </si>
  <si>
    <t>chodníky : 62</t>
  </si>
  <si>
    <t>rozšíření pod obrubníky abo 2-15, 2-15n, přechodové : (38+22+2)*0,35</t>
  </si>
  <si>
    <t>abo 13-10 : 55*0,2</t>
  </si>
  <si>
    <t>PŘÍDLAŽBA : 23*0,25</t>
  </si>
  <si>
    <t>199000002R00</t>
  </si>
  <si>
    <t>Poplatky za skládku horniny 1- 4</t>
  </si>
  <si>
    <t>583312004R</t>
  </si>
  <si>
    <t>kamenivo přírodní těžené frakce 0,0 až 4,0 mm; třída B; Jihomoravský kraj</t>
  </si>
  <si>
    <t>t</t>
  </si>
  <si>
    <t>SPCM</t>
  </si>
  <si>
    <t>Specifikace</t>
  </si>
  <si>
    <t>POL3_</t>
  </si>
  <si>
    <t>obsyp vpusti : (4,06-3,14*0,3*0,3*2,27)*1,850</t>
  </si>
  <si>
    <t>58344209R</t>
  </si>
  <si>
    <t>štěrkodrť frakce 0,0 až 125,0 mm; třída B</t>
  </si>
  <si>
    <t>Vlastní</t>
  </si>
  <si>
    <t>Indiv</t>
  </si>
  <si>
    <t>sanace : 77,4*1,850</t>
  </si>
  <si>
    <t>211561111R00</t>
  </si>
  <si>
    <t>Výplň odvodňovacích žeber kamenivem hrubým drceným frakce 4 - 16 mm</t>
  </si>
  <si>
    <t>800-2</t>
  </si>
  <si>
    <t>do rýh bez zhutnění s úpravou povrchu výplně, s vytvořením průduchů z lomového kamene</t>
  </si>
  <si>
    <t>212971110R00</t>
  </si>
  <si>
    <t>Opláštění trativodů z geotext., do sklonu 1:2,5</t>
  </si>
  <si>
    <t>65,12*2,0</t>
  </si>
  <si>
    <t>69366201R</t>
  </si>
  <si>
    <t>geotextilie PES; funkce separační, ochranná, filtrační; plošná hmotnost 200 g/m2; tl. při 2 kPa 1,50, mm; tl. při 200 kPa 0,70 mm</t>
  </si>
  <si>
    <t>130,24*1,1</t>
  </si>
  <si>
    <t>338920011R00</t>
  </si>
  <si>
    <t>Osazení betonových palisád šířka do 11 cm, délka do 60 cm</t>
  </si>
  <si>
    <t>m</t>
  </si>
  <si>
    <t>823-1</t>
  </si>
  <si>
    <t>59228419R</t>
  </si>
  <si>
    <t>palisáda beton; průřez čtverec zaoblený; l = 110 mm; š = 110 mm; h = 600 mm; barva červená, hnědá, karamel, pískovec, antracit; odlehčená</t>
  </si>
  <si>
    <t>kus</t>
  </si>
  <si>
    <t>27,6*10</t>
  </si>
  <si>
    <t>430000000RAA</t>
  </si>
  <si>
    <t>Schodišťové stupně stupeň betonový 30 x 15 cm, včetně bednění, na přímém schodišti</t>
  </si>
  <si>
    <t>AP-HSV</t>
  </si>
  <si>
    <t>Agregovaná položka</t>
  </si>
  <si>
    <t>POL2_</t>
  </si>
  <si>
    <t>beton stupňů z betonu prostého B 12,5, bez potěru, se zahlazením povrchu, bednění stupňů.</t>
  </si>
  <si>
    <t>náhradní položka - osazení schodišťových desek SDB 150/35/8 - komplet včetně podklydní bet. desky a polštářš ze ŠD 20cm : 7*1,5</t>
  </si>
  <si>
    <t>564831111RT2</t>
  </si>
  <si>
    <t>Podklad ze štěrkodrti s rozprostřením a zhutněním frakce 0-32 mm, tloušťka po zhutnění 100 mm</t>
  </si>
  <si>
    <t>ch. : 62</t>
  </si>
  <si>
    <t>564851111R00</t>
  </si>
  <si>
    <t>Podklad ze štěrkodrti s rozprostřením a zhutněním frakce 0-63 mm, tloušťka po zhutnění 150 mm</t>
  </si>
  <si>
    <t>ch : 62</t>
  </si>
  <si>
    <t>564861111R00</t>
  </si>
  <si>
    <t>Podklad ze štěrkodrti s rozprostřením a zhutněním frakce 0-63 mm, tloušťka po zhutnění 200 mm</t>
  </si>
  <si>
    <t>VOZOVKA : 210*1,15</t>
  </si>
  <si>
    <t>DLAŽBA : 48</t>
  </si>
  <si>
    <t>567122111R00</t>
  </si>
  <si>
    <t>Podklad z kameniva zpevněného cementem SC C8/10, tloušťka po zhutnění 120 mm</t>
  </si>
  <si>
    <t>bez dilatačních spár, s rozprostřením a zhutněním, ošetřením povrchu podkladu vodou</t>
  </si>
  <si>
    <t>VOZOVKA + DLAŽBA : 210+48</t>
  </si>
  <si>
    <t>573111112R00</t>
  </si>
  <si>
    <t>Postřik živičný infiltrační s posypem kamenivem v množství 1 kg/m2</t>
  </si>
  <si>
    <t>z asfaltu silničního</t>
  </si>
  <si>
    <t>577131111RT2</t>
  </si>
  <si>
    <t>Beton asfaltový s rozprostřením a zhutněním v pruhu šířky do 3 m, ACO 11+, tloušťky 40 mm, plochy od 201 do 1000 m2</t>
  </si>
  <si>
    <t>577151123RT2</t>
  </si>
  <si>
    <t>Beton asfaltový s rozprostřením a zhutněním v pruhu šířky do 3 m, ACL 16+, tloušťky 60 mm, plochy od 201 do 1000 m2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</si>
  <si>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</si>
  <si>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</si>
  <si>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</si>
  <si>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596215040R00</t>
  </si>
  <si>
    <t>Kladení zámkové dlažby do drtě tloušťka dlažby 80 mm, tloušťka lože 40 mm</t>
  </si>
  <si>
    <t>599141110T00</t>
  </si>
  <si>
    <t>Zalití spáry asfalt. modifikovanou zálivkou</t>
  </si>
  <si>
    <t>Provedení dle PD.</t>
  </si>
  <si>
    <t>napojení na stávající stav : 3</t>
  </si>
  <si>
    <t>5924511900R</t>
  </si>
  <si>
    <t>dlažba betonová dvouvrstvá; čtverec; šedá; l = 200 mm; š = 200 mm; tl. 60,0 mm</t>
  </si>
  <si>
    <t>POL3_1</t>
  </si>
  <si>
    <t>typ dlažby bude určen v průběhu realizace : 62*1,05</t>
  </si>
  <si>
    <t>59245292R</t>
  </si>
  <si>
    <t>dlažba betonová zámková, dvouvrstvá; vlnka ostrá; šedá; l = 225 mm; š = 112 mm; tl. 80,0 mm</t>
  </si>
  <si>
    <t>typ dlažby bude určen v průběhu realizace : 48*1,05</t>
  </si>
  <si>
    <t>895941311RT2</t>
  </si>
  <si>
    <t xml:space="preserve">Zřízení vpusti kanalizační uliční z betonových dílců_x000D_
 včetně dodávky dílců pro uliční vpusti TBV_x000D_
 pro typ UVB-50 </t>
  </si>
  <si>
    <t>827-1</t>
  </si>
  <si>
    <t>včetně zřízení lože ze štěrkopísku,</t>
  </si>
  <si>
    <t>obnova stávající vpusti : 1</t>
  </si>
  <si>
    <t>899202111R00</t>
  </si>
  <si>
    <t>Osazení mříží litinových o hmotnost jednotlivě přes 50  do 100 kg</t>
  </si>
  <si>
    <t>včetně rámů a košů na bahno,</t>
  </si>
  <si>
    <t>nebo plastových</t>
  </si>
  <si>
    <t>899623141R00</t>
  </si>
  <si>
    <t>Obetonování potrubí nebo zdiva stok betonem prostým třídy C 12/15</t>
  </si>
  <si>
    <t>z cementu portlandského nebo struskoportlandského, v otevřeném výkopu,</t>
  </si>
  <si>
    <t>UV : 0,6^1*(2,65-0,77)</t>
  </si>
  <si>
    <t>899102211T00</t>
  </si>
  <si>
    <t>Dmtž poklop litina+rám -100kg</t>
  </si>
  <si>
    <t>55243099T</t>
  </si>
  <si>
    <t>Mříž plastová M 508 D pro tř.zat. D400 s rámem</t>
  </si>
  <si>
    <t>917932121RT2</t>
  </si>
  <si>
    <t>Osazení silniční přídlažby  z betonových dlaždic o rozměru 500x250 mm,  , lože z betonu C16/20, včetně dodávky přídlažby</t>
  </si>
  <si>
    <t>včetně dodávky přídlažby ABK 20-25 : 23</t>
  </si>
  <si>
    <t>919735113R00</t>
  </si>
  <si>
    <t>Řezání stávajících krytů nebo podkladů živičných, hloubky přes 100 do 150 mm</t>
  </si>
  <si>
    <t>včetně spotřeby vody</t>
  </si>
  <si>
    <t>917872111T00</t>
  </si>
  <si>
    <t>Osazení stojat. obrub.bet. s opěrou,lože z C 20/25</t>
  </si>
  <si>
    <t>38+22+55+2</t>
  </si>
  <si>
    <t>59217410R</t>
  </si>
  <si>
    <t>obrubník chodníkový materiál beton; l = 1000,0 mm; š = 100,0 mm; h = 250,0 mm; barva šedá</t>
  </si>
  <si>
    <t>Začátek provozního součtu</t>
  </si>
  <si>
    <t xml:space="preserve">  ABO 13-10 : 55*1,05</t>
  </si>
  <si>
    <t>Konec provozního součtu</t>
  </si>
  <si>
    <t>58</t>
  </si>
  <si>
    <t>59217476R</t>
  </si>
  <si>
    <t>obrubník silniční nájezdový; materiál beton; l = 1 000 mm; š = 150 mm; h = 150,0 mm; barva šedá</t>
  </si>
  <si>
    <t xml:space="preserve">  22*1,05</t>
  </si>
  <si>
    <t>24</t>
  </si>
  <si>
    <t>59217480R</t>
  </si>
  <si>
    <t>obrubník silniční přechodový levý; materiál beton; l = 1000,0 mm; š = 150,0 mm; výškový rozsah h =, 150 až 250 mm; barva šedá</t>
  </si>
  <si>
    <t>59217481R</t>
  </si>
  <si>
    <t>obrubník silniční přechodový pravý; materiál beton; l = 1000,0 mm; š = 150,0 mm; výškový rozsah h =, 150 až 250 mm; barva šedá</t>
  </si>
  <si>
    <t>59217488R</t>
  </si>
  <si>
    <t>obrubník silniční materiál beton; l = 1000,0 mm; š = 150,0 mm; h = 250,0 mm; barva šedá</t>
  </si>
  <si>
    <t xml:space="preserve">  38*1,05</t>
  </si>
  <si>
    <t>40</t>
  </si>
  <si>
    <t>998225111R00</t>
  </si>
  <si>
    <t>Přesun hmot komunikací a letišť, kryt živičný jakékoliv délky objektu</t>
  </si>
  <si>
    <t>Přesun hmot</t>
  </si>
  <si>
    <t>POL7_</t>
  </si>
  <si>
    <t>vodorovně do 200 m</t>
  </si>
  <si>
    <t>199000003R00</t>
  </si>
  <si>
    <t>Poplatky za skládku horniny 5 - 7, skupina 17 05 04 z Katalogu odpadů</t>
  </si>
  <si>
    <t>mimo asfalt : 270,83-69,96</t>
  </si>
  <si>
    <t>979990112R00</t>
  </si>
  <si>
    <t>Poplatek za skládku obalovaný asfalt , skupina 17 09 04 z Katalogu odpadů</t>
  </si>
  <si>
    <t>801-3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</si>
  <si>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</si>
  <si>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</si>
  <si>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</si>
  <si>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</si>
  <si>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979082219R00</t>
  </si>
  <si>
    <t>Vodorovná doprava suti po suchu příplatek k ceně za každý další i započatý 1 km přes 1 km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</si>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</sst>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D90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22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362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SUMIF(F50:F58,A16,I50:I58)+SUMIF(F50:F58,"PSU",I50:I58)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SUMIF(F50:F58,A17,I50:I58)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SUMIF(F50:F58,A18,I50:I58)</f>
        <v>0</v>
      </c>
      <c r="J18" s="85"/>
    </row>
    <row r="19" spans="1:10" ht="23.25" customHeight="1" x14ac:dyDescent="0.2">
      <c r="A19" s="199" t="s">
        <v>77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SUMIF(F50:F58,A19,I50:I58)</f>
        <v>0</v>
      </c>
      <c r="J19" s="85"/>
    </row>
    <row r="20" spans="1:10" ht="23.25" customHeight="1" x14ac:dyDescent="0.2">
      <c r="A20" s="199" t="s">
        <v>78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SUMIF(F50:F58,A20,I50:I58)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IF(A28&gt;50, ROUNDUP(A27, 0), ROUNDDOWN(A27, 0))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52</v>
      </c>
      <c r="C39" s="149"/>
      <c r="D39" s="149"/>
      <c r="E39" s="149"/>
      <c r="F39" s="150">
        <f>'04 04_2021 Pol'!AE145</f>
        <v>0</v>
      </c>
      <c r="G39" s="151">
        <f>'04 04_2021 Pol'!AF145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5"/>
      <c r="C40" s="156" t="s">
        <v>53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">
      <c r="A41" s="137">
        <v>2</v>
      </c>
      <c r="B41" s="155" t="s">
        <v>45</v>
      </c>
      <c r="C41" s="156" t="s">
        <v>46</v>
      </c>
      <c r="D41" s="156"/>
      <c r="E41" s="156"/>
      <c r="F41" s="157">
        <f>'04 04_2021 Pol'!AE145</f>
        <v>0</v>
      </c>
      <c r="G41" s="158">
        <f>'04 04_2021 Pol'!AF145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'04 04_2021 Pol'!AE145</f>
        <v>0</v>
      </c>
      <c r="G42" s="152">
        <f>'04 04_2021 Pol'!AF145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7"/>
      <c r="B43" s="163" t="s">
        <v>54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75" x14ac:dyDescent="0.25">
      <c r="B47" s="179" t="s">
        <v>56</v>
      </c>
    </row>
    <row r="49" spans="1:10" ht="25.5" customHeight="1" x14ac:dyDescent="0.2">
      <c r="A49" s="181"/>
      <c r="B49" s="184" t="s">
        <v>17</v>
      </c>
      <c r="C49" s="184" t="s">
        <v>5</v>
      </c>
      <c r="D49" s="185"/>
      <c r="E49" s="185"/>
      <c r="F49" s="186" t="s">
        <v>57</v>
      </c>
      <c r="G49" s="186"/>
      <c r="H49" s="186"/>
      <c r="I49" s="186" t="s">
        <v>29</v>
      </c>
      <c r="J49" s="186" t="s">
        <v>0</v>
      </c>
    </row>
    <row r="50" spans="1:10" ht="36.75" customHeight="1" x14ac:dyDescent="0.2">
      <c r="A50" s="182"/>
      <c r="B50" s="187" t="s">
        <v>58</v>
      </c>
      <c r="C50" s="188" t="s">
        <v>59</v>
      </c>
      <c r="D50" s="189"/>
      <c r="E50" s="189"/>
      <c r="F50" s="195" t="s">
        <v>24</v>
      </c>
      <c r="G50" s="196"/>
      <c r="H50" s="196"/>
      <c r="I50" s="196">
        <f>'04 04_2021 Pol'!G8</f>
        <v>0</v>
      </c>
      <c r="J50" s="193" t="str">
        <f>IF(I59=0,"",I50/I59*100)</f>
        <v/>
      </c>
    </row>
    <row r="51" spans="1:10" ht="36.75" customHeight="1" x14ac:dyDescent="0.2">
      <c r="A51" s="182"/>
      <c r="B51" s="187" t="s">
        <v>60</v>
      </c>
      <c r="C51" s="188" t="s">
        <v>61</v>
      </c>
      <c r="D51" s="189"/>
      <c r="E51" s="189"/>
      <c r="F51" s="195" t="s">
        <v>24</v>
      </c>
      <c r="G51" s="196"/>
      <c r="H51" s="196"/>
      <c r="I51" s="196">
        <f>'04 04_2021 Pol'!G55</f>
        <v>0</v>
      </c>
      <c r="J51" s="193" t="str">
        <f>IF(I59=0,"",I51/I59*100)</f>
        <v/>
      </c>
    </row>
    <row r="52" spans="1:10" ht="36.75" customHeight="1" x14ac:dyDescent="0.2">
      <c r="A52" s="182"/>
      <c r="B52" s="187" t="s">
        <v>62</v>
      </c>
      <c r="C52" s="188" t="s">
        <v>63</v>
      </c>
      <c r="D52" s="189"/>
      <c r="E52" s="189"/>
      <c r="F52" s="195" t="s">
        <v>24</v>
      </c>
      <c r="G52" s="196"/>
      <c r="H52" s="196"/>
      <c r="I52" s="196">
        <f>'04 04_2021 Pol'!G62</f>
        <v>0</v>
      </c>
      <c r="J52" s="193" t="str">
        <f>IF(I59=0,"",I52/I59*100)</f>
        <v/>
      </c>
    </row>
    <row r="53" spans="1:10" ht="36.75" customHeight="1" x14ac:dyDescent="0.2">
      <c r="A53" s="182"/>
      <c r="B53" s="187" t="s">
        <v>64</v>
      </c>
      <c r="C53" s="188" t="s">
        <v>65</v>
      </c>
      <c r="D53" s="189"/>
      <c r="E53" s="189"/>
      <c r="F53" s="195" t="s">
        <v>24</v>
      </c>
      <c r="G53" s="196"/>
      <c r="H53" s="196"/>
      <c r="I53" s="196">
        <f>'04 04_2021 Pol'!G66</f>
        <v>0</v>
      </c>
      <c r="J53" s="193" t="str">
        <f>IF(I59=0,"",I53/I59*100)</f>
        <v/>
      </c>
    </row>
    <row r="54" spans="1:10" ht="36.75" customHeight="1" x14ac:dyDescent="0.2">
      <c r="A54" s="182"/>
      <c r="B54" s="187" t="s">
        <v>66</v>
      </c>
      <c r="C54" s="188" t="s">
        <v>67</v>
      </c>
      <c r="D54" s="189"/>
      <c r="E54" s="189"/>
      <c r="F54" s="195" t="s">
        <v>24</v>
      </c>
      <c r="G54" s="196"/>
      <c r="H54" s="196"/>
      <c r="I54" s="196">
        <f>'04 04_2021 Pol'!G70</f>
        <v>0</v>
      </c>
      <c r="J54" s="193" t="str">
        <f>IF(I59=0,"",I54/I59*100)</f>
        <v/>
      </c>
    </row>
    <row r="55" spans="1:10" ht="36.75" customHeight="1" x14ac:dyDescent="0.2">
      <c r="A55" s="182"/>
      <c r="B55" s="187" t="s">
        <v>68</v>
      </c>
      <c r="C55" s="188" t="s">
        <v>69</v>
      </c>
      <c r="D55" s="189"/>
      <c r="E55" s="189"/>
      <c r="F55" s="195" t="s">
        <v>24</v>
      </c>
      <c r="G55" s="196"/>
      <c r="H55" s="196"/>
      <c r="I55" s="196">
        <f>'04 04_2021 Pol'!G96</f>
        <v>0</v>
      </c>
      <c r="J55" s="193" t="str">
        <f>IF(I59=0,"",I55/I59*100)</f>
        <v/>
      </c>
    </row>
    <row r="56" spans="1:10" ht="36.75" customHeight="1" x14ac:dyDescent="0.2">
      <c r="A56" s="182"/>
      <c r="B56" s="187" t="s">
        <v>70</v>
      </c>
      <c r="C56" s="188" t="s">
        <v>71</v>
      </c>
      <c r="D56" s="189"/>
      <c r="E56" s="189"/>
      <c r="F56" s="195" t="s">
        <v>24</v>
      </c>
      <c r="G56" s="196"/>
      <c r="H56" s="196"/>
      <c r="I56" s="196">
        <f>'04 04_2021 Pol'!G109</f>
        <v>0</v>
      </c>
      <c r="J56" s="193" t="str">
        <f>IF(I59=0,"",I56/I59*100)</f>
        <v/>
      </c>
    </row>
    <row r="57" spans="1:10" ht="36.75" customHeight="1" x14ac:dyDescent="0.2">
      <c r="A57" s="182"/>
      <c r="B57" s="187" t="s">
        <v>72</v>
      </c>
      <c r="C57" s="188" t="s">
        <v>73</v>
      </c>
      <c r="D57" s="189"/>
      <c r="E57" s="189"/>
      <c r="F57" s="195" t="s">
        <v>24</v>
      </c>
      <c r="G57" s="196"/>
      <c r="H57" s="196"/>
      <c r="I57" s="196">
        <f>'04 04_2021 Pol'!G135</f>
        <v>0</v>
      </c>
      <c r="J57" s="193" t="str">
        <f>IF(I59=0,"",I57/I59*100)</f>
        <v/>
      </c>
    </row>
    <row r="58" spans="1:10" ht="36.75" customHeight="1" x14ac:dyDescent="0.2">
      <c r="A58" s="182"/>
      <c r="B58" s="187" t="s">
        <v>74</v>
      </c>
      <c r="C58" s="188" t="s">
        <v>75</v>
      </c>
      <c r="D58" s="189"/>
      <c r="E58" s="189"/>
      <c r="F58" s="195" t="s">
        <v>76</v>
      </c>
      <c r="G58" s="196"/>
      <c r="H58" s="196"/>
      <c r="I58" s="196">
        <f>'04 04_2021 Pol'!G138</f>
        <v>0</v>
      </c>
      <c r="J58" s="193" t="str">
        <f>IF(I59=0,"",I58/I59*100)</f>
        <v/>
      </c>
    </row>
    <row r="59" spans="1:10" ht="25.5" customHeight="1" x14ac:dyDescent="0.2">
      <c r="A59" s="183"/>
      <c r="B59" s="190" t="s">
        <v>1</v>
      </c>
      <c r="C59" s="191"/>
      <c r="D59" s="192"/>
      <c r="E59" s="192"/>
      <c r="F59" s="197"/>
      <c r="G59" s="198"/>
      <c r="H59" s="198"/>
      <c r="I59" s="198">
        <f>SUM(I50:I58)</f>
        <v>0</v>
      </c>
      <c r="J59" s="194">
        <f>SUM(J50:J58)</f>
        <v>0</v>
      </c>
    </row>
    <row r="60" spans="1:10" x14ac:dyDescent="0.2">
      <c r="F60" s="135"/>
      <c r="G60" s="135"/>
      <c r="H60" s="135"/>
      <c r="I60" s="135"/>
      <c r="J60" s="136"/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</sheetData>
  <sheetProtection password="D90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D90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79</v>
      </c>
      <c r="B1" s="200"/>
      <c r="C1" s="200"/>
      <c r="D1" s="200"/>
      <c r="E1" s="200"/>
      <c r="F1" s="200"/>
      <c r="G1" s="200"/>
      <c r="AG1" t="s">
        <v>80</v>
      </c>
    </row>
    <row r="2" spans="1:60" ht="24.95" customHeight="1" x14ac:dyDescent="0.2">
      <c r="A2" s="201" t="s">
        <v>7</v>
      </c>
      <c r="B2" s="49" t="s">
        <v>50</v>
      </c>
      <c r="C2" s="204" t="s">
        <v>51</v>
      </c>
      <c r="D2" s="202"/>
      <c r="E2" s="202"/>
      <c r="F2" s="202"/>
      <c r="G2" s="203"/>
      <c r="AG2" t="s">
        <v>81</v>
      </c>
    </row>
    <row r="3" spans="1:60" ht="24.95" customHeight="1" x14ac:dyDescent="0.2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80" t="s">
        <v>81</v>
      </c>
      <c r="AG3" t="s">
        <v>82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83</v>
      </c>
    </row>
    <row r="5" spans="1:60" x14ac:dyDescent="0.2">
      <c r="D5" s="10"/>
    </row>
    <row r="6" spans="1:60" ht="38.25" x14ac:dyDescent="0.2">
      <c r="A6" s="211" t="s">
        <v>84</v>
      </c>
      <c r="B6" s="213" t="s">
        <v>85</v>
      </c>
      <c r="C6" s="213" t="s">
        <v>86</v>
      </c>
      <c r="D6" s="212" t="s">
        <v>87</v>
      </c>
      <c r="E6" s="211" t="s">
        <v>88</v>
      </c>
      <c r="F6" s="210" t="s">
        <v>89</v>
      </c>
      <c r="G6" s="211" t="s">
        <v>29</v>
      </c>
      <c r="H6" s="214" t="s">
        <v>30</v>
      </c>
      <c r="I6" s="214" t="s">
        <v>90</v>
      </c>
      <c r="J6" s="214" t="s">
        <v>31</v>
      </c>
      <c r="K6" s="214" t="s">
        <v>91</v>
      </c>
      <c r="L6" s="214" t="s">
        <v>92</v>
      </c>
      <c r="M6" s="214" t="s">
        <v>93</v>
      </c>
      <c r="N6" s="214" t="s">
        <v>94</v>
      </c>
      <c r="O6" s="214" t="s">
        <v>95</v>
      </c>
      <c r="P6" s="214" t="s">
        <v>96</v>
      </c>
      <c r="Q6" s="214" t="s">
        <v>97</v>
      </c>
      <c r="R6" s="214" t="s">
        <v>98</v>
      </c>
      <c r="S6" s="214" t="s">
        <v>99</v>
      </c>
      <c r="T6" s="214" t="s">
        <v>100</v>
      </c>
      <c r="U6" s="214" t="s">
        <v>101</v>
      </c>
      <c r="V6" s="214" t="s">
        <v>102</v>
      </c>
      <c r="W6" s="214" t="s">
        <v>103</v>
      </c>
      <c r="X6" s="214" t="s">
        <v>104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30" t="s">
        <v>105</v>
      </c>
      <c r="B8" s="231" t="s">
        <v>58</v>
      </c>
      <c r="C8" s="255" t="s">
        <v>59</v>
      </c>
      <c r="D8" s="232"/>
      <c r="E8" s="233"/>
      <c r="F8" s="234"/>
      <c r="G8" s="234">
        <f>SUMIF(AG9:AG54,"&lt;&gt;NOR",G9:G54)</f>
        <v>0</v>
      </c>
      <c r="H8" s="234"/>
      <c r="I8" s="234">
        <f>SUM(I9:I54)</f>
        <v>0</v>
      </c>
      <c r="J8" s="234"/>
      <c r="K8" s="234">
        <f>SUM(K9:K54)</f>
        <v>0</v>
      </c>
      <c r="L8" s="234"/>
      <c r="M8" s="234">
        <f>SUM(M9:M54)</f>
        <v>0</v>
      </c>
      <c r="N8" s="234"/>
      <c r="O8" s="234">
        <f>SUM(O9:O54)</f>
        <v>0</v>
      </c>
      <c r="P8" s="234"/>
      <c r="Q8" s="234">
        <f>SUM(Q9:Q54)</f>
        <v>270.73</v>
      </c>
      <c r="R8" s="234"/>
      <c r="S8" s="234"/>
      <c r="T8" s="235"/>
      <c r="U8" s="229"/>
      <c r="V8" s="229">
        <f>SUM(V9:V54)</f>
        <v>203.59</v>
      </c>
      <c r="W8" s="229"/>
      <c r="X8" s="229"/>
      <c r="AG8" t="s">
        <v>106</v>
      </c>
    </row>
    <row r="9" spans="1:60" ht="33.75" outlineLevel="1" x14ac:dyDescent="0.2">
      <c r="A9" s="236">
        <v>1</v>
      </c>
      <c r="B9" s="237" t="s">
        <v>107</v>
      </c>
      <c r="C9" s="256" t="s">
        <v>108</v>
      </c>
      <c r="D9" s="238" t="s">
        <v>109</v>
      </c>
      <c r="E9" s="239">
        <v>20.100000000000001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0</v>
      </c>
      <c r="O9" s="241">
        <f>ROUND(E9*N9,2)</f>
        <v>0</v>
      </c>
      <c r="P9" s="241">
        <v>0.2</v>
      </c>
      <c r="Q9" s="241">
        <f>ROUND(E9*P9,2)</f>
        <v>4.0199999999999996</v>
      </c>
      <c r="R9" s="241" t="s">
        <v>110</v>
      </c>
      <c r="S9" s="241" t="s">
        <v>111</v>
      </c>
      <c r="T9" s="242" t="s">
        <v>111</v>
      </c>
      <c r="U9" s="224">
        <v>0.1</v>
      </c>
      <c r="V9" s="224">
        <f>ROUND(E9*U9,2)</f>
        <v>2.0099999999999998</v>
      </c>
      <c r="W9" s="224"/>
      <c r="X9" s="224" t="s">
        <v>112</v>
      </c>
      <c r="Y9" s="215"/>
      <c r="Z9" s="215"/>
      <c r="AA9" s="215"/>
      <c r="AB9" s="215"/>
      <c r="AC9" s="215"/>
      <c r="AD9" s="215"/>
      <c r="AE9" s="215"/>
      <c r="AF9" s="215"/>
      <c r="AG9" s="215" t="s">
        <v>113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57" t="s">
        <v>114</v>
      </c>
      <c r="D10" s="243"/>
      <c r="E10" s="243"/>
      <c r="F10" s="243"/>
      <c r="G10" s="243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115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22"/>
      <c r="B11" s="223"/>
      <c r="C11" s="258" t="s">
        <v>116</v>
      </c>
      <c r="D11" s="225"/>
      <c r="E11" s="226">
        <v>20.100000000000001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117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 x14ac:dyDescent="0.2">
      <c r="A12" s="236">
        <v>2</v>
      </c>
      <c r="B12" s="237" t="s">
        <v>118</v>
      </c>
      <c r="C12" s="256" t="s">
        <v>119</v>
      </c>
      <c r="D12" s="238" t="s">
        <v>109</v>
      </c>
      <c r="E12" s="239">
        <v>298.10000000000002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41">
        <v>0</v>
      </c>
      <c r="O12" s="241">
        <f>ROUND(E12*N12,2)</f>
        <v>0</v>
      </c>
      <c r="P12" s="241">
        <v>0.66</v>
      </c>
      <c r="Q12" s="241">
        <f>ROUND(E12*P12,2)</f>
        <v>196.75</v>
      </c>
      <c r="R12" s="241" t="s">
        <v>110</v>
      </c>
      <c r="S12" s="241" t="s">
        <v>111</v>
      </c>
      <c r="T12" s="242" t="s">
        <v>111</v>
      </c>
      <c r="U12" s="224">
        <v>0.12</v>
      </c>
      <c r="V12" s="224">
        <f>ROUND(E12*U12,2)</f>
        <v>35.770000000000003</v>
      </c>
      <c r="W12" s="224"/>
      <c r="X12" s="224" t="s">
        <v>112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113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58" t="s">
        <v>120</v>
      </c>
      <c r="D13" s="225"/>
      <c r="E13" s="226">
        <v>298.10000000000002</v>
      </c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117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 x14ac:dyDescent="0.2">
      <c r="A14" s="236">
        <v>3</v>
      </c>
      <c r="B14" s="237" t="s">
        <v>121</v>
      </c>
      <c r="C14" s="256" t="s">
        <v>122</v>
      </c>
      <c r="D14" s="238" t="s">
        <v>109</v>
      </c>
      <c r="E14" s="239">
        <v>265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41">
        <v>0</v>
      </c>
      <c r="O14" s="241">
        <f>ROUND(E14*N14,2)</f>
        <v>0</v>
      </c>
      <c r="P14" s="241">
        <v>0.11</v>
      </c>
      <c r="Q14" s="241">
        <f>ROUND(E14*P14,2)</f>
        <v>29.15</v>
      </c>
      <c r="R14" s="241" t="s">
        <v>110</v>
      </c>
      <c r="S14" s="241" t="s">
        <v>111</v>
      </c>
      <c r="T14" s="242" t="s">
        <v>123</v>
      </c>
      <c r="U14" s="224">
        <v>0.08</v>
      </c>
      <c r="V14" s="224">
        <f>ROUND(E14*U14,2)</f>
        <v>21.2</v>
      </c>
      <c r="W14" s="224"/>
      <c r="X14" s="224" t="s">
        <v>112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113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22"/>
      <c r="B15" s="223"/>
      <c r="C15" s="257" t="s">
        <v>124</v>
      </c>
      <c r="D15" s="243"/>
      <c r="E15" s="243"/>
      <c r="F15" s="243"/>
      <c r="G15" s="243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115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44" t="str">
        <f>C15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58" t="s">
        <v>125</v>
      </c>
      <c r="D16" s="225"/>
      <c r="E16" s="226">
        <v>265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117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1" x14ac:dyDescent="0.2">
      <c r="A17" s="236">
        <v>4</v>
      </c>
      <c r="B17" s="237" t="s">
        <v>126</v>
      </c>
      <c r="C17" s="256" t="s">
        <v>127</v>
      </c>
      <c r="D17" s="238" t="s">
        <v>109</v>
      </c>
      <c r="E17" s="239">
        <v>265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21</v>
      </c>
      <c r="M17" s="241">
        <f>G17*(1+L17/100)</f>
        <v>0</v>
      </c>
      <c r="N17" s="241">
        <v>0</v>
      </c>
      <c r="O17" s="241">
        <f>ROUND(E17*N17,2)</f>
        <v>0</v>
      </c>
      <c r="P17" s="241">
        <v>0.154</v>
      </c>
      <c r="Q17" s="241">
        <f>ROUND(E17*P17,2)</f>
        <v>40.81</v>
      </c>
      <c r="R17" s="241" t="s">
        <v>110</v>
      </c>
      <c r="S17" s="241" t="s">
        <v>111</v>
      </c>
      <c r="T17" s="242" t="s">
        <v>123</v>
      </c>
      <c r="U17" s="224">
        <v>9.6000000000000002E-2</v>
      </c>
      <c r="V17" s="224">
        <f>ROUND(E17*U17,2)</f>
        <v>25.44</v>
      </c>
      <c r="W17" s="224"/>
      <c r="X17" s="224" t="s">
        <v>112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113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 x14ac:dyDescent="0.2">
      <c r="A18" s="222"/>
      <c r="B18" s="223"/>
      <c r="C18" s="257" t="s">
        <v>124</v>
      </c>
      <c r="D18" s="243"/>
      <c r="E18" s="243"/>
      <c r="F18" s="243"/>
      <c r="G18" s="243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5"/>
      <c r="Z18" s="215"/>
      <c r="AA18" s="215"/>
      <c r="AB18" s="215"/>
      <c r="AC18" s="215"/>
      <c r="AD18" s="215"/>
      <c r="AE18" s="215"/>
      <c r="AF18" s="215"/>
      <c r="AG18" s="215" t="s">
        <v>115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44" t="str">
        <f>C18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58" t="s">
        <v>128</v>
      </c>
      <c r="D19" s="225"/>
      <c r="E19" s="226">
        <v>265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117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2.5" outlineLevel="1" x14ac:dyDescent="0.2">
      <c r="A20" s="236">
        <v>5</v>
      </c>
      <c r="B20" s="237" t="s">
        <v>129</v>
      </c>
      <c r="C20" s="256" t="s">
        <v>130</v>
      </c>
      <c r="D20" s="238" t="s">
        <v>131</v>
      </c>
      <c r="E20" s="239">
        <v>2.6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41">
        <v>0</v>
      </c>
      <c r="O20" s="241">
        <f>ROUND(E20*N20,2)</f>
        <v>0</v>
      </c>
      <c r="P20" s="241">
        <v>0</v>
      </c>
      <c r="Q20" s="241">
        <f>ROUND(E20*P20,2)</f>
        <v>0</v>
      </c>
      <c r="R20" s="241" t="s">
        <v>132</v>
      </c>
      <c r="S20" s="241" t="s">
        <v>111</v>
      </c>
      <c r="T20" s="242" t="s">
        <v>111</v>
      </c>
      <c r="U20" s="224">
        <v>16.54</v>
      </c>
      <c r="V20" s="224">
        <f>ROUND(E20*U20,2)</f>
        <v>43</v>
      </c>
      <c r="W20" s="224"/>
      <c r="X20" s="224" t="s">
        <v>112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113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22"/>
      <c r="B21" s="223"/>
      <c r="C21" s="257" t="s">
        <v>133</v>
      </c>
      <c r="D21" s="243"/>
      <c r="E21" s="243"/>
      <c r="F21" s="243"/>
      <c r="G21" s="243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115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44" t="str">
        <f>C21</f>
        <v>korytech vodotečí, melioračních kanálech s přemístěním suti na hromady na vzdálenost do 20 m nebo s naložením na dopravní prostředek,</v>
      </c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22"/>
      <c r="B22" s="223"/>
      <c r="C22" s="258" t="s">
        <v>134</v>
      </c>
      <c r="D22" s="225"/>
      <c r="E22" s="226">
        <v>2.6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5"/>
      <c r="Z22" s="215"/>
      <c r="AA22" s="215"/>
      <c r="AB22" s="215"/>
      <c r="AC22" s="215"/>
      <c r="AD22" s="215"/>
      <c r="AE22" s="215"/>
      <c r="AF22" s="215"/>
      <c r="AG22" s="215" t="s">
        <v>117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36">
        <v>6</v>
      </c>
      <c r="B23" s="237" t="s">
        <v>135</v>
      </c>
      <c r="C23" s="256" t="s">
        <v>136</v>
      </c>
      <c r="D23" s="238" t="s">
        <v>131</v>
      </c>
      <c r="E23" s="239">
        <v>124.9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21</v>
      </c>
      <c r="M23" s="241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1" t="s">
        <v>132</v>
      </c>
      <c r="S23" s="241" t="s">
        <v>111</v>
      </c>
      <c r="T23" s="242" t="s">
        <v>111</v>
      </c>
      <c r="U23" s="224">
        <v>0.43</v>
      </c>
      <c r="V23" s="224">
        <f>ROUND(E23*U23,2)</f>
        <v>53.71</v>
      </c>
      <c r="W23" s="224"/>
      <c r="X23" s="224" t="s">
        <v>112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137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57" t="s">
        <v>138</v>
      </c>
      <c r="D24" s="243"/>
      <c r="E24" s="243"/>
      <c r="F24" s="243"/>
      <c r="G24" s="243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115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44" t="str">
        <f>C24</f>
        <v>s přemístěním výkopku v příčných profilech na vzdálenost do 15 m nebo s naložením na dopravní prostředek.</v>
      </c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22"/>
      <c r="B25" s="223"/>
      <c r="C25" s="259" t="s">
        <v>139</v>
      </c>
      <c r="D25" s="245"/>
      <c r="E25" s="245"/>
      <c r="F25" s="245"/>
      <c r="G25" s="245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5"/>
      <c r="Z25" s="215"/>
      <c r="AA25" s="215"/>
      <c r="AB25" s="215"/>
      <c r="AC25" s="215"/>
      <c r="AD25" s="215"/>
      <c r="AE25" s="215"/>
      <c r="AF25" s="215"/>
      <c r="AG25" s="215" t="s">
        <v>140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22"/>
      <c r="B26" s="223"/>
      <c r="C26" s="258" t="s">
        <v>141</v>
      </c>
      <c r="D26" s="225"/>
      <c r="E26" s="226">
        <v>25.8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117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22"/>
      <c r="B27" s="223"/>
      <c r="C27" s="258" t="s">
        <v>142</v>
      </c>
      <c r="D27" s="225"/>
      <c r="E27" s="226">
        <v>21.7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117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22"/>
      <c r="B28" s="223"/>
      <c r="C28" s="258" t="s">
        <v>143</v>
      </c>
      <c r="D28" s="225"/>
      <c r="E28" s="226">
        <v>77.400000000000006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5"/>
      <c r="Z28" s="215"/>
      <c r="AA28" s="215"/>
      <c r="AB28" s="215"/>
      <c r="AC28" s="215"/>
      <c r="AD28" s="215"/>
      <c r="AE28" s="215"/>
      <c r="AF28" s="215"/>
      <c r="AG28" s="215" t="s">
        <v>117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36">
        <v>7</v>
      </c>
      <c r="B29" s="237" t="s">
        <v>144</v>
      </c>
      <c r="C29" s="256" t="s">
        <v>145</v>
      </c>
      <c r="D29" s="238" t="s">
        <v>131</v>
      </c>
      <c r="E29" s="239">
        <v>10.4192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21</v>
      </c>
      <c r="M29" s="241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1" t="s">
        <v>132</v>
      </c>
      <c r="S29" s="241" t="s">
        <v>111</v>
      </c>
      <c r="T29" s="242" t="s">
        <v>111</v>
      </c>
      <c r="U29" s="224">
        <v>0.39</v>
      </c>
      <c r="V29" s="224">
        <f>ROUND(E29*U29,2)</f>
        <v>4.0599999999999996</v>
      </c>
      <c r="W29" s="224"/>
      <c r="X29" s="224" t="s">
        <v>112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113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22.5" outlineLevel="1" x14ac:dyDescent="0.2">
      <c r="A30" s="222"/>
      <c r="B30" s="223"/>
      <c r="C30" s="257" t="s">
        <v>146</v>
      </c>
      <c r="D30" s="243"/>
      <c r="E30" s="243"/>
      <c r="F30" s="243"/>
      <c r="G30" s="243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115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44" t="str">
        <f>C30</f>
        <v>zapažených i nezapažených s urovnáním dna do předepsaného profilu a spádu, s přehozením výkopku na přilehlém terénu na vzdálenost do 3 m od podélné osy rýhy nebo s naložením výkopku na dopravní prostředek.</v>
      </c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22"/>
      <c r="B31" s="223"/>
      <c r="C31" s="259" t="s">
        <v>139</v>
      </c>
      <c r="D31" s="245"/>
      <c r="E31" s="245"/>
      <c r="F31" s="245"/>
      <c r="G31" s="245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5"/>
      <c r="Z31" s="215"/>
      <c r="AA31" s="215"/>
      <c r="AB31" s="215"/>
      <c r="AC31" s="215"/>
      <c r="AD31" s="215"/>
      <c r="AE31" s="215"/>
      <c r="AF31" s="215"/>
      <c r="AG31" s="215" t="s">
        <v>140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58" t="s">
        <v>147</v>
      </c>
      <c r="D32" s="225"/>
      <c r="E32" s="226">
        <v>10.4192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117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2.5" outlineLevel="1" x14ac:dyDescent="0.2">
      <c r="A33" s="236">
        <v>8</v>
      </c>
      <c r="B33" s="237" t="s">
        <v>148</v>
      </c>
      <c r="C33" s="256" t="s">
        <v>149</v>
      </c>
      <c r="D33" s="238" t="s">
        <v>131</v>
      </c>
      <c r="E33" s="239">
        <v>4.0608000000000004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21</v>
      </c>
      <c r="M33" s="241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1" t="s">
        <v>132</v>
      </c>
      <c r="S33" s="241" t="s">
        <v>111</v>
      </c>
      <c r="T33" s="242" t="s">
        <v>111</v>
      </c>
      <c r="U33" s="224">
        <v>2.66</v>
      </c>
      <c r="V33" s="224">
        <f>ROUND(E33*U33,2)</f>
        <v>10.8</v>
      </c>
      <c r="W33" s="224"/>
      <c r="X33" s="224" t="s">
        <v>112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113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ht="33.75" outlineLevel="1" x14ac:dyDescent="0.2">
      <c r="A34" s="222"/>
      <c r="B34" s="223"/>
      <c r="C34" s="257" t="s">
        <v>150</v>
      </c>
      <c r="D34" s="243"/>
      <c r="E34" s="243"/>
      <c r="F34" s="243"/>
      <c r="G34" s="243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5"/>
      <c r="Z34" s="215"/>
      <c r="AA34" s="215"/>
      <c r="AB34" s="215"/>
      <c r="AC34" s="215"/>
      <c r="AD34" s="215"/>
      <c r="AE34" s="215"/>
      <c r="AF34" s="215"/>
      <c r="AG34" s="215" t="s">
        <v>115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44" t="str">
        <f>C34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22"/>
      <c r="B35" s="223"/>
      <c r="C35" s="259" t="s">
        <v>139</v>
      </c>
      <c r="D35" s="245"/>
      <c r="E35" s="245"/>
      <c r="F35" s="245"/>
      <c r="G35" s="245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5"/>
      <c r="Z35" s="215"/>
      <c r="AA35" s="215"/>
      <c r="AB35" s="215"/>
      <c r="AC35" s="215"/>
      <c r="AD35" s="215"/>
      <c r="AE35" s="215"/>
      <c r="AF35" s="215"/>
      <c r="AG35" s="215" t="s">
        <v>140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22"/>
      <c r="B36" s="223"/>
      <c r="C36" s="258" t="s">
        <v>151</v>
      </c>
      <c r="D36" s="225"/>
      <c r="E36" s="226">
        <v>4.0608000000000004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5"/>
      <c r="Z36" s="215"/>
      <c r="AA36" s="215"/>
      <c r="AB36" s="215"/>
      <c r="AC36" s="215"/>
      <c r="AD36" s="215"/>
      <c r="AE36" s="215"/>
      <c r="AF36" s="215"/>
      <c r="AG36" s="215" t="s">
        <v>117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 x14ac:dyDescent="0.2">
      <c r="A37" s="236">
        <v>9</v>
      </c>
      <c r="B37" s="237" t="s">
        <v>152</v>
      </c>
      <c r="C37" s="256" t="s">
        <v>153</v>
      </c>
      <c r="D37" s="238" t="s">
        <v>131</v>
      </c>
      <c r="E37" s="239">
        <v>139.38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41">
        <v>0</v>
      </c>
      <c r="O37" s="241">
        <f>ROUND(E37*N37,2)</f>
        <v>0</v>
      </c>
      <c r="P37" s="241">
        <v>0</v>
      </c>
      <c r="Q37" s="241">
        <f>ROUND(E37*P37,2)</f>
        <v>0</v>
      </c>
      <c r="R37" s="241" t="s">
        <v>132</v>
      </c>
      <c r="S37" s="241" t="s">
        <v>111</v>
      </c>
      <c r="T37" s="242" t="s">
        <v>111</v>
      </c>
      <c r="U37" s="224">
        <v>0.01</v>
      </c>
      <c r="V37" s="224">
        <f>ROUND(E37*U37,2)</f>
        <v>1.39</v>
      </c>
      <c r="W37" s="224"/>
      <c r="X37" s="224" t="s">
        <v>112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137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57" t="s">
        <v>154</v>
      </c>
      <c r="D38" s="243"/>
      <c r="E38" s="243"/>
      <c r="F38" s="243"/>
      <c r="G38" s="243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5"/>
      <c r="Z38" s="215"/>
      <c r="AA38" s="215"/>
      <c r="AB38" s="215"/>
      <c r="AC38" s="215"/>
      <c r="AD38" s="215"/>
      <c r="AE38" s="215"/>
      <c r="AF38" s="215"/>
      <c r="AG38" s="215" t="s">
        <v>115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22"/>
      <c r="B39" s="223"/>
      <c r="C39" s="258" t="s">
        <v>155</v>
      </c>
      <c r="D39" s="225"/>
      <c r="E39" s="226">
        <v>139.38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5"/>
      <c r="Z39" s="215"/>
      <c r="AA39" s="215"/>
      <c r="AB39" s="215"/>
      <c r="AC39" s="215"/>
      <c r="AD39" s="215"/>
      <c r="AE39" s="215"/>
      <c r="AF39" s="215"/>
      <c r="AG39" s="215" t="s">
        <v>117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33.75" outlineLevel="1" x14ac:dyDescent="0.2">
      <c r="A40" s="236">
        <v>10</v>
      </c>
      <c r="B40" s="237" t="s">
        <v>156</v>
      </c>
      <c r="C40" s="256" t="s">
        <v>157</v>
      </c>
      <c r="D40" s="238" t="s">
        <v>131</v>
      </c>
      <c r="E40" s="239">
        <v>696.9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21</v>
      </c>
      <c r="M40" s="241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1" t="s">
        <v>132</v>
      </c>
      <c r="S40" s="241" t="s">
        <v>111</v>
      </c>
      <c r="T40" s="242" t="s">
        <v>111</v>
      </c>
      <c r="U40" s="224">
        <v>0</v>
      </c>
      <c r="V40" s="224">
        <f>ROUND(E40*U40,2)</f>
        <v>0</v>
      </c>
      <c r="W40" s="224"/>
      <c r="X40" s="224" t="s">
        <v>112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113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22"/>
      <c r="B41" s="223"/>
      <c r="C41" s="257" t="s">
        <v>154</v>
      </c>
      <c r="D41" s="243"/>
      <c r="E41" s="243"/>
      <c r="F41" s="243"/>
      <c r="G41" s="243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115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22"/>
      <c r="B42" s="223"/>
      <c r="C42" s="258" t="s">
        <v>158</v>
      </c>
      <c r="D42" s="225"/>
      <c r="E42" s="226">
        <v>696.9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5"/>
      <c r="Z42" s="215"/>
      <c r="AA42" s="215"/>
      <c r="AB42" s="215"/>
      <c r="AC42" s="215"/>
      <c r="AD42" s="215"/>
      <c r="AE42" s="215"/>
      <c r="AF42" s="215"/>
      <c r="AG42" s="215" t="s">
        <v>117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36">
        <v>11</v>
      </c>
      <c r="B43" s="237" t="s">
        <v>159</v>
      </c>
      <c r="C43" s="256" t="s">
        <v>160</v>
      </c>
      <c r="D43" s="238" t="s">
        <v>109</v>
      </c>
      <c r="E43" s="239">
        <v>310.45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41">
        <v>0</v>
      </c>
      <c r="O43" s="241">
        <f>ROUND(E43*N43,2)</f>
        <v>0</v>
      </c>
      <c r="P43" s="241">
        <v>0</v>
      </c>
      <c r="Q43" s="241">
        <f>ROUND(E43*P43,2)</f>
        <v>0</v>
      </c>
      <c r="R43" s="241" t="s">
        <v>132</v>
      </c>
      <c r="S43" s="241" t="s">
        <v>111</v>
      </c>
      <c r="T43" s="242" t="s">
        <v>111</v>
      </c>
      <c r="U43" s="224">
        <v>0.02</v>
      </c>
      <c r="V43" s="224">
        <f>ROUND(E43*U43,2)</f>
        <v>6.21</v>
      </c>
      <c r="W43" s="224"/>
      <c r="X43" s="224" t="s">
        <v>112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113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57" t="s">
        <v>161</v>
      </c>
      <c r="D44" s="243"/>
      <c r="E44" s="243"/>
      <c r="F44" s="243"/>
      <c r="G44" s="243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115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22"/>
      <c r="B45" s="223"/>
      <c r="C45" s="258" t="s">
        <v>162</v>
      </c>
      <c r="D45" s="225"/>
      <c r="E45" s="226">
        <v>210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117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58" t="s">
        <v>163</v>
      </c>
      <c r="D46" s="225"/>
      <c r="E46" s="226">
        <v>62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117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22"/>
      <c r="B47" s="223"/>
      <c r="C47" s="258" t="s">
        <v>164</v>
      </c>
      <c r="D47" s="225"/>
      <c r="E47" s="226">
        <v>21.7</v>
      </c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5"/>
      <c r="Z47" s="215"/>
      <c r="AA47" s="215"/>
      <c r="AB47" s="215"/>
      <c r="AC47" s="215"/>
      <c r="AD47" s="215"/>
      <c r="AE47" s="215"/>
      <c r="AF47" s="215"/>
      <c r="AG47" s="215" t="s">
        <v>117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22"/>
      <c r="B48" s="223"/>
      <c r="C48" s="258" t="s">
        <v>165</v>
      </c>
      <c r="D48" s="225"/>
      <c r="E48" s="226">
        <v>11</v>
      </c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5"/>
      <c r="Z48" s="215"/>
      <c r="AA48" s="215"/>
      <c r="AB48" s="215"/>
      <c r="AC48" s="215"/>
      <c r="AD48" s="215"/>
      <c r="AE48" s="215"/>
      <c r="AF48" s="215"/>
      <c r="AG48" s="215" t="s">
        <v>117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22"/>
      <c r="B49" s="223"/>
      <c r="C49" s="258" t="s">
        <v>166</v>
      </c>
      <c r="D49" s="225"/>
      <c r="E49" s="226">
        <v>5.75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5"/>
      <c r="Z49" s="215"/>
      <c r="AA49" s="215"/>
      <c r="AB49" s="215"/>
      <c r="AC49" s="215"/>
      <c r="AD49" s="215"/>
      <c r="AE49" s="215"/>
      <c r="AF49" s="215"/>
      <c r="AG49" s="215" t="s">
        <v>117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46">
        <v>12</v>
      </c>
      <c r="B50" s="247" t="s">
        <v>167</v>
      </c>
      <c r="C50" s="260" t="s">
        <v>168</v>
      </c>
      <c r="D50" s="248" t="s">
        <v>131</v>
      </c>
      <c r="E50" s="249">
        <v>139.38</v>
      </c>
      <c r="F50" s="250"/>
      <c r="G50" s="251">
        <f>ROUND(E50*F50,2)</f>
        <v>0</v>
      </c>
      <c r="H50" s="250"/>
      <c r="I50" s="251">
        <f>ROUND(E50*H50,2)</f>
        <v>0</v>
      </c>
      <c r="J50" s="250"/>
      <c r="K50" s="251">
        <f>ROUND(E50*J50,2)</f>
        <v>0</v>
      </c>
      <c r="L50" s="251">
        <v>21</v>
      </c>
      <c r="M50" s="251">
        <f>G50*(1+L50/100)</f>
        <v>0</v>
      </c>
      <c r="N50" s="251">
        <v>0</v>
      </c>
      <c r="O50" s="251">
        <f>ROUND(E50*N50,2)</f>
        <v>0</v>
      </c>
      <c r="P50" s="251">
        <v>0</v>
      </c>
      <c r="Q50" s="251">
        <f>ROUND(E50*P50,2)</f>
        <v>0</v>
      </c>
      <c r="R50" s="251" t="s">
        <v>132</v>
      </c>
      <c r="S50" s="251" t="s">
        <v>111</v>
      </c>
      <c r="T50" s="252" t="s">
        <v>111</v>
      </c>
      <c r="U50" s="224">
        <v>0</v>
      </c>
      <c r="V50" s="224">
        <f>ROUND(E50*U50,2)</f>
        <v>0</v>
      </c>
      <c r="W50" s="224"/>
      <c r="X50" s="224" t="s">
        <v>112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137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36">
        <v>13</v>
      </c>
      <c r="B51" s="237" t="s">
        <v>169</v>
      </c>
      <c r="C51" s="256" t="s">
        <v>170</v>
      </c>
      <c r="D51" s="238" t="s">
        <v>171</v>
      </c>
      <c r="E51" s="239">
        <v>6.3242200000000004</v>
      </c>
      <c r="F51" s="240"/>
      <c r="G51" s="241">
        <f>ROUND(E51*F51,2)</f>
        <v>0</v>
      </c>
      <c r="H51" s="240"/>
      <c r="I51" s="241">
        <f>ROUND(E51*H51,2)</f>
        <v>0</v>
      </c>
      <c r="J51" s="240"/>
      <c r="K51" s="241">
        <f>ROUND(E51*J51,2)</f>
        <v>0</v>
      </c>
      <c r="L51" s="241">
        <v>21</v>
      </c>
      <c r="M51" s="241">
        <f>G51*(1+L51/100)</f>
        <v>0</v>
      </c>
      <c r="N51" s="241">
        <v>0</v>
      </c>
      <c r="O51" s="241">
        <f>ROUND(E51*N51,2)</f>
        <v>0</v>
      </c>
      <c r="P51" s="241">
        <v>0</v>
      </c>
      <c r="Q51" s="241">
        <f>ROUND(E51*P51,2)</f>
        <v>0</v>
      </c>
      <c r="R51" s="241" t="s">
        <v>172</v>
      </c>
      <c r="S51" s="241" t="s">
        <v>111</v>
      </c>
      <c r="T51" s="242" t="s">
        <v>111</v>
      </c>
      <c r="U51" s="224">
        <v>0</v>
      </c>
      <c r="V51" s="224">
        <f>ROUND(E51*U51,2)</f>
        <v>0</v>
      </c>
      <c r="W51" s="224"/>
      <c r="X51" s="224" t="s">
        <v>173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174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22"/>
      <c r="B52" s="223"/>
      <c r="C52" s="258" t="s">
        <v>175</v>
      </c>
      <c r="D52" s="225"/>
      <c r="E52" s="226">
        <v>6.3242200000000004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117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36">
        <v>14</v>
      </c>
      <c r="B53" s="237" t="s">
        <v>176</v>
      </c>
      <c r="C53" s="256" t="s">
        <v>177</v>
      </c>
      <c r="D53" s="238" t="s">
        <v>171</v>
      </c>
      <c r="E53" s="239">
        <v>143.19</v>
      </c>
      <c r="F53" s="240"/>
      <c r="G53" s="241">
        <f>ROUND(E53*F53,2)</f>
        <v>0</v>
      </c>
      <c r="H53" s="240"/>
      <c r="I53" s="241">
        <f>ROUND(E53*H53,2)</f>
        <v>0</v>
      </c>
      <c r="J53" s="240"/>
      <c r="K53" s="241">
        <f>ROUND(E53*J53,2)</f>
        <v>0</v>
      </c>
      <c r="L53" s="241">
        <v>21</v>
      </c>
      <c r="M53" s="241">
        <f>G53*(1+L53/100)</f>
        <v>0</v>
      </c>
      <c r="N53" s="241">
        <v>0</v>
      </c>
      <c r="O53" s="241">
        <f>ROUND(E53*N53,2)</f>
        <v>0</v>
      </c>
      <c r="P53" s="241">
        <v>0</v>
      </c>
      <c r="Q53" s="241">
        <f>ROUND(E53*P53,2)</f>
        <v>0</v>
      </c>
      <c r="R53" s="241"/>
      <c r="S53" s="241" t="s">
        <v>178</v>
      </c>
      <c r="T53" s="242" t="s">
        <v>179</v>
      </c>
      <c r="U53" s="224">
        <v>0</v>
      </c>
      <c r="V53" s="224">
        <f>ROUND(E53*U53,2)</f>
        <v>0</v>
      </c>
      <c r="W53" s="224"/>
      <c r="X53" s="224" t="s">
        <v>173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174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22"/>
      <c r="B54" s="223"/>
      <c r="C54" s="258" t="s">
        <v>180</v>
      </c>
      <c r="D54" s="225"/>
      <c r="E54" s="226">
        <v>143.19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5"/>
      <c r="Z54" s="215"/>
      <c r="AA54" s="215"/>
      <c r="AB54" s="215"/>
      <c r="AC54" s="215"/>
      <c r="AD54" s="215"/>
      <c r="AE54" s="215"/>
      <c r="AF54" s="215"/>
      <c r="AG54" s="215" t="s">
        <v>117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x14ac:dyDescent="0.2">
      <c r="A55" s="230" t="s">
        <v>105</v>
      </c>
      <c r="B55" s="231" t="s">
        <v>60</v>
      </c>
      <c r="C55" s="255" t="s">
        <v>61</v>
      </c>
      <c r="D55" s="232"/>
      <c r="E55" s="233"/>
      <c r="F55" s="234"/>
      <c r="G55" s="234">
        <f>SUMIF(AG56:AG61,"&lt;&gt;NOR",G56:G61)</f>
        <v>0</v>
      </c>
      <c r="H55" s="234"/>
      <c r="I55" s="234">
        <f>SUM(I56:I61)</f>
        <v>0</v>
      </c>
      <c r="J55" s="234"/>
      <c r="K55" s="234">
        <f>SUM(K56:K61)</f>
        <v>0</v>
      </c>
      <c r="L55" s="234"/>
      <c r="M55" s="234">
        <f>SUM(M56:M61)</f>
        <v>0</v>
      </c>
      <c r="N55" s="234"/>
      <c r="O55" s="234">
        <f>SUM(O56:O61)</f>
        <v>17.400000000000002</v>
      </c>
      <c r="P55" s="234"/>
      <c r="Q55" s="234">
        <f>SUM(Q56:Q61)</f>
        <v>0</v>
      </c>
      <c r="R55" s="234"/>
      <c r="S55" s="234"/>
      <c r="T55" s="235"/>
      <c r="U55" s="229"/>
      <c r="V55" s="229">
        <f>SUM(V56:V61)</f>
        <v>20.009999999999998</v>
      </c>
      <c r="W55" s="229"/>
      <c r="X55" s="229"/>
      <c r="AG55" t="s">
        <v>106</v>
      </c>
    </row>
    <row r="56" spans="1:60" outlineLevel="1" x14ac:dyDescent="0.2">
      <c r="A56" s="236">
        <v>15</v>
      </c>
      <c r="B56" s="237" t="s">
        <v>181</v>
      </c>
      <c r="C56" s="256" t="s">
        <v>182</v>
      </c>
      <c r="D56" s="238" t="s">
        <v>131</v>
      </c>
      <c r="E56" s="239">
        <v>10.42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21</v>
      </c>
      <c r="M56" s="241">
        <f>G56*(1+L56/100)</f>
        <v>0</v>
      </c>
      <c r="N56" s="241">
        <v>1.665</v>
      </c>
      <c r="O56" s="241">
        <f>ROUND(E56*N56,2)</f>
        <v>17.350000000000001</v>
      </c>
      <c r="P56" s="241">
        <v>0</v>
      </c>
      <c r="Q56" s="241">
        <f>ROUND(E56*P56,2)</f>
        <v>0</v>
      </c>
      <c r="R56" s="241" t="s">
        <v>183</v>
      </c>
      <c r="S56" s="241" t="s">
        <v>111</v>
      </c>
      <c r="T56" s="242" t="s">
        <v>111</v>
      </c>
      <c r="U56" s="224">
        <v>0.92</v>
      </c>
      <c r="V56" s="224">
        <f>ROUND(E56*U56,2)</f>
        <v>9.59</v>
      </c>
      <c r="W56" s="224"/>
      <c r="X56" s="224" t="s">
        <v>112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113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22"/>
      <c r="B57" s="223"/>
      <c r="C57" s="257" t="s">
        <v>184</v>
      </c>
      <c r="D57" s="243"/>
      <c r="E57" s="243"/>
      <c r="F57" s="243"/>
      <c r="G57" s="243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5"/>
      <c r="Z57" s="215"/>
      <c r="AA57" s="215"/>
      <c r="AB57" s="215"/>
      <c r="AC57" s="215"/>
      <c r="AD57" s="215"/>
      <c r="AE57" s="215"/>
      <c r="AF57" s="215"/>
      <c r="AG57" s="215" t="s">
        <v>115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36">
        <v>16</v>
      </c>
      <c r="B58" s="237" t="s">
        <v>185</v>
      </c>
      <c r="C58" s="256" t="s">
        <v>186</v>
      </c>
      <c r="D58" s="238" t="s">
        <v>109</v>
      </c>
      <c r="E58" s="239">
        <v>130.24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21</v>
      </c>
      <c r="M58" s="241">
        <f>G58*(1+L58/100)</f>
        <v>0</v>
      </c>
      <c r="N58" s="241">
        <v>1.8000000000000001E-4</v>
      </c>
      <c r="O58" s="241">
        <f>ROUND(E58*N58,2)</f>
        <v>0.02</v>
      </c>
      <c r="P58" s="241">
        <v>0</v>
      </c>
      <c r="Q58" s="241">
        <f>ROUND(E58*P58,2)</f>
        <v>0</v>
      </c>
      <c r="R58" s="241"/>
      <c r="S58" s="241" t="s">
        <v>111</v>
      </c>
      <c r="T58" s="242" t="s">
        <v>111</v>
      </c>
      <c r="U58" s="224">
        <v>0.08</v>
      </c>
      <c r="V58" s="224">
        <f>ROUND(E58*U58,2)</f>
        <v>10.42</v>
      </c>
      <c r="W58" s="224"/>
      <c r="X58" s="224" t="s">
        <v>112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113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58" t="s">
        <v>187</v>
      </c>
      <c r="D59" s="225"/>
      <c r="E59" s="226">
        <v>130.24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117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ht="22.5" outlineLevel="1" x14ac:dyDescent="0.2">
      <c r="A60" s="236">
        <v>17</v>
      </c>
      <c r="B60" s="237" t="s">
        <v>188</v>
      </c>
      <c r="C60" s="256" t="s">
        <v>189</v>
      </c>
      <c r="D60" s="238" t="s">
        <v>109</v>
      </c>
      <c r="E60" s="239">
        <v>143.26400000000001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21</v>
      </c>
      <c r="M60" s="241">
        <f>G60*(1+L60/100)</f>
        <v>0</v>
      </c>
      <c r="N60" s="241">
        <v>2.0000000000000001E-4</v>
      </c>
      <c r="O60" s="241">
        <f>ROUND(E60*N60,2)</f>
        <v>0.03</v>
      </c>
      <c r="P60" s="241">
        <v>0</v>
      </c>
      <c r="Q60" s="241">
        <f>ROUND(E60*P60,2)</f>
        <v>0</v>
      </c>
      <c r="R60" s="241"/>
      <c r="S60" s="241" t="s">
        <v>178</v>
      </c>
      <c r="T60" s="242" t="s">
        <v>179</v>
      </c>
      <c r="U60" s="224">
        <v>0</v>
      </c>
      <c r="V60" s="224">
        <f>ROUND(E60*U60,2)</f>
        <v>0</v>
      </c>
      <c r="W60" s="224"/>
      <c r="X60" s="224" t="s">
        <v>173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174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22"/>
      <c r="B61" s="223"/>
      <c r="C61" s="258" t="s">
        <v>190</v>
      </c>
      <c r="D61" s="225"/>
      <c r="E61" s="226">
        <v>143.26400000000001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5"/>
      <c r="Z61" s="215"/>
      <c r="AA61" s="215"/>
      <c r="AB61" s="215"/>
      <c r="AC61" s="215"/>
      <c r="AD61" s="215"/>
      <c r="AE61" s="215"/>
      <c r="AF61" s="215"/>
      <c r="AG61" s="215" t="s">
        <v>117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x14ac:dyDescent="0.2">
      <c r="A62" s="230" t="s">
        <v>105</v>
      </c>
      <c r="B62" s="231" t="s">
        <v>62</v>
      </c>
      <c r="C62" s="255" t="s">
        <v>63</v>
      </c>
      <c r="D62" s="232"/>
      <c r="E62" s="233"/>
      <c r="F62" s="234"/>
      <c r="G62" s="234">
        <f>SUMIF(AG63:AG65,"&lt;&gt;NOR",G63:G65)</f>
        <v>0</v>
      </c>
      <c r="H62" s="234"/>
      <c r="I62" s="234">
        <f>SUM(I63:I65)</f>
        <v>0</v>
      </c>
      <c r="J62" s="234"/>
      <c r="K62" s="234">
        <f>SUM(K63:K65)</f>
        <v>0</v>
      </c>
      <c r="L62" s="234"/>
      <c r="M62" s="234">
        <f>SUM(M63:M65)</f>
        <v>0</v>
      </c>
      <c r="N62" s="234"/>
      <c r="O62" s="234">
        <f>SUM(O63:O65)</f>
        <v>9.56</v>
      </c>
      <c r="P62" s="234"/>
      <c r="Q62" s="234">
        <f>SUM(Q63:Q65)</f>
        <v>0</v>
      </c>
      <c r="R62" s="234"/>
      <c r="S62" s="234"/>
      <c r="T62" s="235"/>
      <c r="U62" s="229"/>
      <c r="V62" s="229">
        <f>SUM(V63:V65)</f>
        <v>60.68</v>
      </c>
      <c r="W62" s="229"/>
      <c r="X62" s="229"/>
      <c r="AG62" t="s">
        <v>106</v>
      </c>
    </row>
    <row r="63" spans="1:60" outlineLevel="1" x14ac:dyDescent="0.2">
      <c r="A63" s="246">
        <v>18</v>
      </c>
      <c r="B63" s="247" t="s">
        <v>191</v>
      </c>
      <c r="C63" s="260" t="s">
        <v>192</v>
      </c>
      <c r="D63" s="248" t="s">
        <v>193</v>
      </c>
      <c r="E63" s="249">
        <v>29.6</v>
      </c>
      <c r="F63" s="250"/>
      <c r="G63" s="251">
        <f>ROUND(E63*F63,2)</f>
        <v>0</v>
      </c>
      <c r="H63" s="250"/>
      <c r="I63" s="251">
        <f>ROUND(E63*H63,2)</f>
        <v>0</v>
      </c>
      <c r="J63" s="250"/>
      <c r="K63" s="251">
        <f>ROUND(E63*J63,2)</f>
        <v>0</v>
      </c>
      <c r="L63" s="251">
        <v>21</v>
      </c>
      <c r="M63" s="251">
        <f>G63*(1+L63/100)</f>
        <v>0</v>
      </c>
      <c r="N63" s="251">
        <v>0.1925</v>
      </c>
      <c r="O63" s="251">
        <f>ROUND(E63*N63,2)</f>
        <v>5.7</v>
      </c>
      <c r="P63" s="251">
        <v>0</v>
      </c>
      <c r="Q63" s="251">
        <f>ROUND(E63*P63,2)</f>
        <v>0</v>
      </c>
      <c r="R63" s="251" t="s">
        <v>194</v>
      </c>
      <c r="S63" s="251" t="s">
        <v>111</v>
      </c>
      <c r="T63" s="252" t="s">
        <v>111</v>
      </c>
      <c r="U63" s="224">
        <v>2.0499999999999998</v>
      </c>
      <c r="V63" s="224">
        <f>ROUND(E63*U63,2)</f>
        <v>60.68</v>
      </c>
      <c r="W63" s="224"/>
      <c r="X63" s="224" t="s">
        <v>112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113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ht="22.5" outlineLevel="1" x14ac:dyDescent="0.2">
      <c r="A64" s="236">
        <v>19</v>
      </c>
      <c r="B64" s="237" t="s">
        <v>195</v>
      </c>
      <c r="C64" s="256" t="s">
        <v>196</v>
      </c>
      <c r="D64" s="238" t="s">
        <v>197</v>
      </c>
      <c r="E64" s="239">
        <v>276</v>
      </c>
      <c r="F64" s="240"/>
      <c r="G64" s="241">
        <f>ROUND(E64*F64,2)</f>
        <v>0</v>
      </c>
      <c r="H64" s="240"/>
      <c r="I64" s="241">
        <f>ROUND(E64*H64,2)</f>
        <v>0</v>
      </c>
      <c r="J64" s="240"/>
      <c r="K64" s="241">
        <f>ROUND(E64*J64,2)</f>
        <v>0</v>
      </c>
      <c r="L64" s="241">
        <v>21</v>
      </c>
      <c r="M64" s="241">
        <f>G64*(1+L64/100)</f>
        <v>0</v>
      </c>
      <c r="N64" s="241">
        <v>1.4E-2</v>
      </c>
      <c r="O64" s="241">
        <f>ROUND(E64*N64,2)</f>
        <v>3.86</v>
      </c>
      <c r="P64" s="241">
        <v>0</v>
      </c>
      <c r="Q64" s="241">
        <f>ROUND(E64*P64,2)</f>
        <v>0</v>
      </c>
      <c r="R64" s="241" t="s">
        <v>172</v>
      </c>
      <c r="S64" s="241" t="s">
        <v>111</v>
      </c>
      <c r="T64" s="242" t="s">
        <v>111</v>
      </c>
      <c r="U64" s="224">
        <v>0</v>
      </c>
      <c r="V64" s="224">
        <f>ROUND(E64*U64,2)</f>
        <v>0</v>
      </c>
      <c r="W64" s="224"/>
      <c r="X64" s="224" t="s">
        <v>173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174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58" t="s">
        <v>198</v>
      </c>
      <c r="D65" s="225"/>
      <c r="E65" s="226">
        <v>276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117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x14ac:dyDescent="0.2">
      <c r="A66" s="230" t="s">
        <v>105</v>
      </c>
      <c r="B66" s="231" t="s">
        <v>64</v>
      </c>
      <c r="C66" s="255" t="s">
        <v>65</v>
      </c>
      <c r="D66" s="232"/>
      <c r="E66" s="233"/>
      <c r="F66" s="234"/>
      <c r="G66" s="234">
        <f>SUMIF(AG67:AG69,"&lt;&gt;NOR",G67:G69)</f>
        <v>0</v>
      </c>
      <c r="H66" s="234"/>
      <c r="I66" s="234">
        <f>SUM(I67:I69)</f>
        <v>0</v>
      </c>
      <c r="J66" s="234"/>
      <c r="K66" s="234">
        <f>SUM(K67:K69)</f>
        <v>0</v>
      </c>
      <c r="L66" s="234"/>
      <c r="M66" s="234">
        <f>SUM(M67:M69)</f>
        <v>0</v>
      </c>
      <c r="N66" s="234"/>
      <c r="O66" s="234">
        <f>SUM(O67:O69)</f>
        <v>1.27</v>
      </c>
      <c r="P66" s="234"/>
      <c r="Q66" s="234">
        <f>SUM(Q67:Q69)</f>
        <v>0</v>
      </c>
      <c r="R66" s="234"/>
      <c r="S66" s="234"/>
      <c r="T66" s="235"/>
      <c r="U66" s="229"/>
      <c r="V66" s="229">
        <f>SUM(V67:V69)</f>
        <v>0</v>
      </c>
      <c r="W66" s="229"/>
      <c r="X66" s="229"/>
      <c r="AG66" t="s">
        <v>106</v>
      </c>
    </row>
    <row r="67" spans="1:60" outlineLevel="1" x14ac:dyDescent="0.2">
      <c r="A67" s="236">
        <v>20</v>
      </c>
      <c r="B67" s="237" t="s">
        <v>199</v>
      </c>
      <c r="C67" s="256" t="s">
        <v>200</v>
      </c>
      <c r="D67" s="238" t="s">
        <v>193</v>
      </c>
      <c r="E67" s="239">
        <v>10.5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21</v>
      </c>
      <c r="M67" s="241">
        <f>G67*(1+L67/100)</f>
        <v>0</v>
      </c>
      <c r="N67" s="241">
        <v>0.12131</v>
      </c>
      <c r="O67" s="241">
        <f>ROUND(E67*N67,2)</f>
        <v>1.27</v>
      </c>
      <c r="P67" s="241">
        <v>0</v>
      </c>
      <c r="Q67" s="241">
        <f>ROUND(E67*P67,2)</f>
        <v>0</v>
      </c>
      <c r="R67" s="241" t="s">
        <v>201</v>
      </c>
      <c r="S67" s="241" t="s">
        <v>111</v>
      </c>
      <c r="T67" s="242" t="s">
        <v>111</v>
      </c>
      <c r="U67" s="224">
        <v>0</v>
      </c>
      <c r="V67" s="224">
        <f>ROUND(E67*U67,2)</f>
        <v>0</v>
      </c>
      <c r="W67" s="224"/>
      <c r="X67" s="224" t="s">
        <v>202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203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22"/>
      <c r="B68" s="223"/>
      <c r="C68" s="257" t="s">
        <v>204</v>
      </c>
      <c r="D68" s="243"/>
      <c r="E68" s="243"/>
      <c r="F68" s="243"/>
      <c r="G68" s="243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5"/>
      <c r="Z68" s="215"/>
      <c r="AA68" s="215"/>
      <c r="AB68" s="215"/>
      <c r="AC68" s="215"/>
      <c r="AD68" s="215"/>
      <c r="AE68" s="215"/>
      <c r="AF68" s="215"/>
      <c r="AG68" s="215" t="s">
        <v>115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2.5" outlineLevel="1" x14ac:dyDescent="0.2">
      <c r="A69" s="222"/>
      <c r="B69" s="223"/>
      <c r="C69" s="258" t="s">
        <v>205</v>
      </c>
      <c r="D69" s="225"/>
      <c r="E69" s="226">
        <v>10.5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117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x14ac:dyDescent="0.2">
      <c r="A70" s="230" t="s">
        <v>105</v>
      </c>
      <c r="B70" s="231" t="s">
        <v>66</v>
      </c>
      <c r="C70" s="255" t="s">
        <v>67</v>
      </c>
      <c r="D70" s="232"/>
      <c r="E70" s="233"/>
      <c r="F70" s="234"/>
      <c r="G70" s="234">
        <f>SUMIF(AG71:AG95,"&lt;&gt;NOR",G71:G95)</f>
        <v>0</v>
      </c>
      <c r="H70" s="234"/>
      <c r="I70" s="234">
        <f>SUM(I71:I95)</f>
        <v>0</v>
      </c>
      <c r="J70" s="234"/>
      <c r="K70" s="234">
        <f>SUM(K71:K95)</f>
        <v>0</v>
      </c>
      <c r="L70" s="234"/>
      <c r="M70" s="234">
        <f>SUM(M71:M95)</f>
        <v>0</v>
      </c>
      <c r="N70" s="234"/>
      <c r="O70" s="234">
        <f>SUM(O71:O95)</f>
        <v>177.64000000000001</v>
      </c>
      <c r="P70" s="234"/>
      <c r="Q70" s="234">
        <f>SUM(Q71:Q95)</f>
        <v>0</v>
      </c>
      <c r="R70" s="234"/>
      <c r="S70" s="234"/>
      <c r="T70" s="235"/>
      <c r="U70" s="229"/>
      <c r="V70" s="229">
        <f>SUM(V71:V95)</f>
        <v>100.70999999999998</v>
      </c>
      <c r="W70" s="229"/>
      <c r="X70" s="229"/>
      <c r="AG70" t="s">
        <v>106</v>
      </c>
    </row>
    <row r="71" spans="1:60" ht="22.5" outlineLevel="1" x14ac:dyDescent="0.2">
      <c r="A71" s="236">
        <v>21</v>
      </c>
      <c r="B71" s="237" t="s">
        <v>206</v>
      </c>
      <c r="C71" s="256" t="s">
        <v>207</v>
      </c>
      <c r="D71" s="238" t="s">
        <v>109</v>
      </c>
      <c r="E71" s="239">
        <v>62</v>
      </c>
      <c r="F71" s="240"/>
      <c r="G71" s="241">
        <f>ROUND(E71*F71,2)</f>
        <v>0</v>
      </c>
      <c r="H71" s="240"/>
      <c r="I71" s="241">
        <f>ROUND(E71*H71,2)</f>
        <v>0</v>
      </c>
      <c r="J71" s="240"/>
      <c r="K71" s="241">
        <f>ROUND(E71*J71,2)</f>
        <v>0</v>
      </c>
      <c r="L71" s="241">
        <v>21</v>
      </c>
      <c r="M71" s="241">
        <f>G71*(1+L71/100)</f>
        <v>0</v>
      </c>
      <c r="N71" s="241">
        <v>0.28799999999999998</v>
      </c>
      <c r="O71" s="241">
        <f>ROUND(E71*N71,2)</f>
        <v>17.86</v>
      </c>
      <c r="P71" s="241">
        <v>0</v>
      </c>
      <c r="Q71" s="241">
        <f>ROUND(E71*P71,2)</f>
        <v>0</v>
      </c>
      <c r="R71" s="241" t="s">
        <v>110</v>
      </c>
      <c r="S71" s="241" t="s">
        <v>111</v>
      </c>
      <c r="T71" s="242" t="s">
        <v>111</v>
      </c>
      <c r="U71" s="224">
        <v>0.02</v>
      </c>
      <c r="V71" s="224">
        <f>ROUND(E71*U71,2)</f>
        <v>1.24</v>
      </c>
      <c r="W71" s="224"/>
      <c r="X71" s="224" t="s">
        <v>112</v>
      </c>
      <c r="Y71" s="215"/>
      <c r="Z71" s="215"/>
      <c r="AA71" s="215"/>
      <c r="AB71" s="215"/>
      <c r="AC71" s="215"/>
      <c r="AD71" s="215"/>
      <c r="AE71" s="215"/>
      <c r="AF71" s="215"/>
      <c r="AG71" s="215" t="s">
        <v>113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58" t="s">
        <v>208</v>
      </c>
      <c r="D72" s="225"/>
      <c r="E72" s="226">
        <v>62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5"/>
      <c r="Z72" s="215"/>
      <c r="AA72" s="215"/>
      <c r="AB72" s="215"/>
      <c r="AC72" s="215"/>
      <c r="AD72" s="215"/>
      <c r="AE72" s="215"/>
      <c r="AF72" s="215"/>
      <c r="AG72" s="215" t="s">
        <v>117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ht="22.5" outlineLevel="1" x14ac:dyDescent="0.2">
      <c r="A73" s="236">
        <v>22</v>
      </c>
      <c r="B73" s="237" t="s">
        <v>209</v>
      </c>
      <c r="C73" s="256" t="s">
        <v>210</v>
      </c>
      <c r="D73" s="238" t="s">
        <v>109</v>
      </c>
      <c r="E73" s="239">
        <v>62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21</v>
      </c>
      <c r="M73" s="241">
        <f>G73*(1+L73/100)</f>
        <v>0</v>
      </c>
      <c r="N73" s="241">
        <v>0</v>
      </c>
      <c r="O73" s="241">
        <f>ROUND(E73*N73,2)</f>
        <v>0</v>
      </c>
      <c r="P73" s="241">
        <v>0</v>
      </c>
      <c r="Q73" s="241">
        <f>ROUND(E73*P73,2)</f>
        <v>0</v>
      </c>
      <c r="R73" s="241" t="s">
        <v>110</v>
      </c>
      <c r="S73" s="241" t="s">
        <v>111</v>
      </c>
      <c r="T73" s="242" t="s">
        <v>111</v>
      </c>
      <c r="U73" s="224">
        <v>0.03</v>
      </c>
      <c r="V73" s="224">
        <f>ROUND(E73*U73,2)</f>
        <v>1.86</v>
      </c>
      <c r="W73" s="224"/>
      <c r="X73" s="224" t="s">
        <v>112</v>
      </c>
      <c r="Y73" s="215"/>
      <c r="Z73" s="215"/>
      <c r="AA73" s="215"/>
      <c r="AB73" s="215"/>
      <c r="AC73" s="215"/>
      <c r="AD73" s="215"/>
      <c r="AE73" s="215"/>
      <c r="AF73" s="215"/>
      <c r="AG73" s="215" t="s">
        <v>113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22"/>
      <c r="B74" s="223"/>
      <c r="C74" s="258" t="s">
        <v>211</v>
      </c>
      <c r="D74" s="225"/>
      <c r="E74" s="226">
        <v>62</v>
      </c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5"/>
      <c r="Z74" s="215"/>
      <c r="AA74" s="215"/>
      <c r="AB74" s="215"/>
      <c r="AC74" s="215"/>
      <c r="AD74" s="215"/>
      <c r="AE74" s="215"/>
      <c r="AF74" s="215"/>
      <c r="AG74" s="215" t="s">
        <v>117</v>
      </c>
      <c r="AH74" s="215">
        <v>0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ht="22.5" outlineLevel="1" x14ac:dyDescent="0.2">
      <c r="A75" s="236">
        <v>23</v>
      </c>
      <c r="B75" s="237" t="s">
        <v>212</v>
      </c>
      <c r="C75" s="256" t="s">
        <v>213</v>
      </c>
      <c r="D75" s="238" t="s">
        <v>109</v>
      </c>
      <c r="E75" s="239">
        <v>289.5</v>
      </c>
      <c r="F75" s="240"/>
      <c r="G75" s="241">
        <f>ROUND(E75*F75,2)</f>
        <v>0</v>
      </c>
      <c r="H75" s="240"/>
      <c r="I75" s="241">
        <f>ROUND(E75*H75,2)</f>
        <v>0</v>
      </c>
      <c r="J75" s="240"/>
      <c r="K75" s="241">
        <f>ROUND(E75*J75,2)</f>
        <v>0</v>
      </c>
      <c r="L75" s="241">
        <v>21</v>
      </c>
      <c r="M75" s="241">
        <f>G75*(1+L75/100)</f>
        <v>0</v>
      </c>
      <c r="N75" s="241">
        <v>0</v>
      </c>
      <c r="O75" s="241">
        <f>ROUND(E75*N75,2)</f>
        <v>0</v>
      </c>
      <c r="P75" s="241">
        <v>0</v>
      </c>
      <c r="Q75" s="241">
        <f>ROUND(E75*P75,2)</f>
        <v>0</v>
      </c>
      <c r="R75" s="241" t="s">
        <v>110</v>
      </c>
      <c r="S75" s="241" t="s">
        <v>111</v>
      </c>
      <c r="T75" s="242" t="s">
        <v>111</v>
      </c>
      <c r="U75" s="224">
        <v>0.03</v>
      </c>
      <c r="V75" s="224">
        <f>ROUND(E75*U75,2)</f>
        <v>8.69</v>
      </c>
      <c r="W75" s="224"/>
      <c r="X75" s="224" t="s">
        <v>112</v>
      </c>
      <c r="Y75" s="215"/>
      <c r="Z75" s="215"/>
      <c r="AA75" s="215"/>
      <c r="AB75" s="215"/>
      <c r="AC75" s="215"/>
      <c r="AD75" s="215"/>
      <c r="AE75" s="215"/>
      <c r="AF75" s="215"/>
      <c r="AG75" s="215" t="s">
        <v>113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22"/>
      <c r="B76" s="223"/>
      <c r="C76" s="258" t="s">
        <v>214</v>
      </c>
      <c r="D76" s="225"/>
      <c r="E76" s="226">
        <v>241.5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5"/>
      <c r="Z76" s="215"/>
      <c r="AA76" s="215"/>
      <c r="AB76" s="215"/>
      <c r="AC76" s="215"/>
      <c r="AD76" s="215"/>
      <c r="AE76" s="215"/>
      <c r="AF76" s="215"/>
      <c r="AG76" s="215" t="s">
        <v>117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22"/>
      <c r="B77" s="223"/>
      <c r="C77" s="258" t="s">
        <v>215</v>
      </c>
      <c r="D77" s="225"/>
      <c r="E77" s="226">
        <v>48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5"/>
      <c r="Z77" s="215"/>
      <c r="AA77" s="215"/>
      <c r="AB77" s="215"/>
      <c r="AC77" s="215"/>
      <c r="AD77" s="215"/>
      <c r="AE77" s="215"/>
      <c r="AF77" s="215"/>
      <c r="AG77" s="215" t="s">
        <v>117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36">
        <v>24</v>
      </c>
      <c r="B78" s="237" t="s">
        <v>216</v>
      </c>
      <c r="C78" s="256" t="s">
        <v>217</v>
      </c>
      <c r="D78" s="238" t="s">
        <v>109</v>
      </c>
      <c r="E78" s="239">
        <v>258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21</v>
      </c>
      <c r="M78" s="241">
        <f>G78*(1+L78/100)</f>
        <v>0</v>
      </c>
      <c r="N78" s="241">
        <v>0.30651</v>
      </c>
      <c r="O78" s="241">
        <f>ROUND(E78*N78,2)</f>
        <v>79.08</v>
      </c>
      <c r="P78" s="241">
        <v>0</v>
      </c>
      <c r="Q78" s="241">
        <f>ROUND(E78*P78,2)</f>
        <v>0</v>
      </c>
      <c r="R78" s="241" t="s">
        <v>110</v>
      </c>
      <c r="S78" s="241" t="s">
        <v>111</v>
      </c>
      <c r="T78" s="242" t="s">
        <v>111</v>
      </c>
      <c r="U78" s="224">
        <v>0.03</v>
      </c>
      <c r="V78" s="224">
        <f>ROUND(E78*U78,2)</f>
        <v>7.74</v>
      </c>
      <c r="W78" s="224"/>
      <c r="X78" s="224" t="s">
        <v>112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113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22"/>
      <c r="B79" s="223"/>
      <c r="C79" s="257" t="s">
        <v>218</v>
      </c>
      <c r="D79" s="243"/>
      <c r="E79" s="243"/>
      <c r="F79" s="243"/>
      <c r="G79" s="243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5"/>
      <c r="Z79" s="215"/>
      <c r="AA79" s="215"/>
      <c r="AB79" s="215"/>
      <c r="AC79" s="215"/>
      <c r="AD79" s="215"/>
      <c r="AE79" s="215"/>
      <c r="AF79" s="215"/>
      <c r="AG79" s="215" t="s">
        <v>115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22"/>
      <c r="B80" s="223"/>
      <c r="C80" s="258" t="s">
        <v>219</v>
      </c>
      <c r="D80" s="225"/>
      <c r="E80" s="226">
        <v>258</v>
      </c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5"/>
      <c r="Z80" s="215"/>
      <c r="AA80" s="215"/>
      <c r="AB80" s="215"/>
      <c r="AC80" s="215"/>
      <c r="AD80" s="215"/>
      <c r="AE80" s="215"/>
      <c r="AF80" s="215"/>
      <c r="AG80" s="215" t="s">
        <v>117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36">
        <v>25</v>
      </c>
      <c r="B81" s="237" t="s">
        <v>220</v>
      </c>
      <c r="C81" s="256" t="s">
        <v>221</v>
      </c>
      <c r="D81" s="238" t="s">
        <v>109</v>
      </c>
      <c r="E81" s="239">
        <v>210</v>
      </c>
      <c r="F81" s="240"/>
      <c r="G81" s="241">
        <f>ROUND(E81*F81,2)</f>
        <v>0</v>
      </c>
      <c r="H81" s="240"/>
      <c r="I81" s="241">
        <f>ROUND(E81*H81,2)</f>
        <v>0</v>
      </c>
      <c r="J81" s="240"/>
      <c r="K81" s="241">
        <f>ROUND(E81*J81,2)</f>
        <v>0</v>
      </c>
      <c r="L81" s="241">
        <v>21</v>
      </c>
      <c r="M81" s="241">
        <f>G81*(1+L81/100)</f>
        <v>0</v>
      </c>
      <c r="N81" s="241">
        <v>6.0099999999999997E-3</v>
      </c>
      <c r="O81" s="241">
        <f>ROUND(E81*N81,2)</f>
        <v>1.26</v>
      </c>
      <c r="P81" s="241">
        <v>0</v>
      </c>
      <c r="Q81" s="241">
        <f>ROUND(E81*P81,2)</f>
        <v>0</v>
      </c>
      <c r="R81" s="241" t="s">
        <v>110</v>
      </c>
      <c r="S81" s="241" t="s">
        <v>111</v>
      </c>
      <c r="T81" s="242" t="s">
        <v>111</v>
      </c>
      <c r="U81" s="224">
        <v>4.0000000000000001E-3</v>
      </c>
      <c r="V81" s="224">
        <f>ROUND(E81*U81,2)</f>
        <v>0.84</v>
      </c>
      <c r="W81" s="224"/>
      <c r="X81" s="224" t="s">
        <v>112</v>
      </c>
      <c r="Y81" s="215"/>
      <c r="Z81" s="215"/>
      <c r="AA81" s="215"/>
      <c r="AB81" s="215"/>
      <c r="AC81" s="215"/>
      <c r="AD81" s="215"/>
      <c r="AE81" s="215"/>
      <c r="AF81" s="215"/>
      <c r="AG81" s="215" t="s">
        <v>113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22"/>
      <c r="B82" s="223"/>
      <c r="C82" s="257" t="s">
        <v>222</v>
      </c>
      <c r="D82" s="243"/>
      <c r="E82" s="243"/>
      <c r="F82" s="243"/>
      <c r="G82" s="243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5"/>
      <c r="Z82" s="215"/>
      <c r="AA82" s="215"/>
      <c r="AB82" s="215"/>
      <c r="AC82" s="215"/>
      <c r="AD82" s="215"/>
      <c r="AE82" s="215"/>
      <c r="AF82" s="215"/>
      <c r="AG82" s="215" t="s">
        <v>115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2.5" outlineLevel="1" x14ac:dyDescent="0.2">
      <c r="A83" s="246">
        <v>26</v>
      </c>
      <c r="B83" s="247" t="s">
        <v>223</v>
      </c>
      <c r="C83" s="260" t="s">
        <v>224</v>
      </c>
      <c r="D83" s="248" t="s">
        <v>109</v>
      </c>
      <c r="E83" s="249">
        <v>210</v>
      </c>
      <c r="F83" s="250"/>
      <c r="G83" s="251">
        <f>ROUND(E83*F83,2)</f>
        <v>0</v>
      </c>
      <c r="H83" s="250"/>
      <c r="I83" s="251">
        <f>ROUND(E83*H83,2)</f>
        <v>0</v>
      </c>
      <c r="J83" s="250"/>
      <c r="K83" s="251">
        <f>ROUND(E83*J83,2)</f>
        <v>0</v>
      </c>
      <c r="L83" s="251">
        <v>21</v>
      </c>
      <c r="M83" s="251">
        <f>G83*(1+L83/100)</f>
        <v>0</v>
      </c>
      <c r="N83" s="251">
        <v>0.10373</v>
      </c>
      <c r="O83" s="251">
        <f>ROUND(E83*N83,2)</f>
        <v>21.78</v>
      </c>
      <c r="P83" s="251">
        <v>0</v>
      </c>
      <c r="Q83" s="251">
        <f>ROUND(E83*P83,2)</f>
        <v>0</v>
      </c>
      <c r="R83" s="251" t="s">
        <v>110</v>
      </c>
      <c r="S83" s="251" t="s">
        <v>111</v>
      </c>
      <c r="T83" s="252" t="s">
        <v>111</v>
      </c>
      <c r="U83" s="224">
        <v>0.06</v>
      </c>
      <c r="V83" s="224">
        <f>ROUND(E83*U83,2)</f>
        <v>12.6</v>
      </c>
      <c r="W83" s="224"/>
      <c r="X83" s="224" t="s">
        <v>112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137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ht="22.5" outlineLevel="1" x14ac:dyDescent="0.2">
      <c r="A84" s="246">
        <v>27</v>
      </c>
      <c r="B84" s="247" t="s">
        <v>225</v>
      </c>
      <c r="C84" s="260" t="s">
        <v>226</v>
      </c>
      <c r="D84" s="248" t="s">
        <v>109</v>
      </c>
      <c r="E84" s="249">
        <v>210</v>
      </c>
      <c r="F84" s="250"/>
      <c r="G84" s="251">
        <f>ROUND(E84*F84,2)</f>
        <v>0</v>
      </c>
      <c r="H84" s="250"/>
      <c r="I84" s="251">
        <f>ROUND(E84*H84,2)</f>
        <v>0</v>
      </c>
      <c r="J84" s="250"/>
      <c r="K84" s="251">
        <f>ROUND(E84*J84,2)</f>
        <v>0</v>
      </c>
      <c r="L84" s="251">
        <v>21</v>
      </c>
      <c r="M84" s="251">
        <f>G84*(1+L84/100)</f>
        <v>0</v>
      </c>
      <c r="N84" s="251">
        <v>0.15559000000000001</v>
      </c>
      <c r="O84" s="251">
        <f>ROUND(E84*N84,2)</f>
        <v>32.67</v>
      </c>
      <c r="P84" s="251">
        <v>0</v>
      </c>
      <c r="Q84" s="251">
        <f>ROUND(E84*P84,2)</f>
        <v>0</v>
      </c>
      <c r="R84" s="251" t="s">
        <v>110</v>
      </c>
      <c r="S84" s="251" t="s">
        <v>111</v>
      </c>
      <c r="T84" s="252" t="s">
        <v>111</v>
      </c>
      <c r="U84" s="224">
        <v>0.08</v>
      </c>
      <c r="V84" s="224">
        <f>ROUND(E84*U84,2)</f>
        <v>16.8</v>
      </c>
      <c r="W84" s="224"/>
      <c r="X84" s="224" t="s">
        <v>112</v>
      </c>
      <c r="Y84" s="215"/>
      <c r="Z84" s="215"/>
      <c r="AA84" s="215"/>
      <c r="AB84" s="215"/>
      <c r="AC84" s="215"/>
      <c r="AD84" s="215"/>
      <c r="AE84" s="215"/>
      <c r="AF84" s="215"/>
      <c r="AG84" s="215" t="s">
        <v>137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36">
        <v>28</v>
      </c>
      <c r="B85" s="237" t="s">
        <v>227</v>
      </c>
      <c r="C85" s="256" t="s">
        <v>228</v>
      </c>
      <c r="D85" s="238" t="s">
        <v>109</v>
      </c>
      <c r="E85" s="239">
        <v>62</v>
      </c>
      <c r="F85" s="240"/>
      <c r="G85" s="241">
        <f>ROUND(E85*F85,2)</f>
        <v>0</v>
      </c>
      <c r="H85" s="240"/>
      <c r="I85" s="241">
        <f>ROUND(E85*H85,2)</f>
        <v>0</v>
      </c>
      <c r="J85" s="240"/>
      <c r="K85" s="241">
        <f>ROUND(E85*J85,2)</f>
        <v>0</v>
      </c>
      <c r="L85" s="241">
        <v>21</v>
      </c>
      <c r="M85" s="241">
        <f>G85*(1+L85/100)</f>
        <v>0</v>
      </c>
      <c r="N85" s="241">
        <v>7.3899999999999993E-2</v>
      </c>
      <c r="O85" s="241">
        <f>ROUND(E85*N85,2)</f>
        <v>4.58</v>
      </c>
      <c r="P85" s="241">
        <v>0</v>
      </c>
      <c r="Q85" s="241">
        <f>ROUND(E85*P85,2)</f>
        <v>0</v>
      </c>
      <c r="R85" s="241" t="s">
        <v>110</v>
      </c>
      <c r="S85" s="241" t="s">
        <v>111</v>
      </c>
      <c r="T85" s="242" t="s">
        <v>111</v>
      </c>
      <c r="U85" s="224">
        <v>0.45</v>
      </c>
      <c r="V85" s="224">
        <f>ROUND(E85*U85,2)</f>
        <v>27.9</v>
      </c>
      <c r="W85" s="224"/>
      <c r="X85" s="224" t="s">
        <v>112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137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2.5" outlineLevel="1" x14ac:dyDescent="0.2">
      <c r="A86" s="222"/>
      <c r="B86" s="223"/>
      <c r="C86" s="257" t="s">
        <v>229</v>
      </c>
      <c r="D86" s="243"/>
      <c r="E86" s="243"/>
      <c r="F86" s="243"/>
      <c r="G86" s="243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5"/>
      <c r="Z86" s="215"/>
      <c r="AA86" s="215"/>
      <c r="AB86" s="215"/>
      <c r="AC86" s="215"/>
      <c r="AD86" s="215"/>
      <c r="AE86" s="215"/>
      <c r="AF86" s="215"/>
      <c r="AG86" s="215" t="s">
        <v>115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44" t="str">
        <f>C86</f>
        <v>s provedením lože z kameniva drceného, s vyplněním spár, s dvojitým hutněním a se smetením přebytečného materiálu na krajnici. S dodáním hmot pro lože a výplň spár.</v>
      </c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36">
        <v>29</v>
      </c>
      <c r="B87" s="237" t="s">
        <v>230</v>
      </c>
      <c r="C87" s="256" t="s">
        <v>231</v>
      </c>
      <c r="D87" s="238" t="s">
        <v>109</v>
      </c>
      <c r="E87" s="239">
        <v>48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21</v>
      </c>
      <c r="M87" s="241">
        <f>G87*(1+L87/100)</f>
        <v>0</v>
      </c>
      <c r="N87" s="241">
        <v>7.3899999999999993E-2</v>
      </c>
      <c r="O87" s="241">
        <f>ROUND(E87*N87,2)</f>
        <v>3.55</v>
      </c>
      <c r="P87" s="241">
        <v>0</v>
      </c>
      <c r="Q87" s="241">
        <f>ROUND(E87*P87,2)</f>
        <v>0</v>
      </c>
      <c r="R87" s="241" t="s">
        <v>110</v>
      </c>
      <c r="S87" s="241" t="s">
        <v>111</v>
      </c>
      <c r="T87" s="242" t="s">
        <v>111</v>
      </c>
      <c r="U87" s="224">
        <v>0.48</v>
      </c>
      <c r="V87" s="224">
        <f>ROUND(E87*U87,2)</f>
        <v>23.04</v>
      </c>
      <c r="W87" s="224"/>
      <c r="X87" s="224" t="s">
        <v>112</v>
      </c>
      <c r="Y87" s="215"/>
      <c r="Z87" s="215"/>
      <c r="AA87" s="215"/>
      <c r="AB87" s="215"/>
      <c r="AC87" s="215"/>
      <c r="AD87" s="215"/>
      <c r="AE87" s="215"/>
      <c r="AF87" s="215"/>
      <c r="AG87" s="215" t="s">
        <v>113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ht="22.5" outlineLevel="1" x14ac:dyDescent="0.2">
      <c r="A88" s="222"/>
      <c r="B88" s="223"/>
      <c r="C88" s="257" t="s">
        <v>229</v>
      </c>
      <c r="D88" s="243"/>
      <c r="E88" s="243"/>
      <c r="F88" s="243"/>
      <c r="G88" s="243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5"/>
      <c r="Z88" s="215"/>
      <c r="AA88" s="215"/>
      <c r="AB88" s="215"/>
      <c r="AC88" s="215"/>
      <c r="AD88" s="215"/>
      <c r="AE88" s="215"/>
      <c r="AF88" s="215"/>
      <c r="AG88" s="215" t="s">
        <v>115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44" t="str">
        <f>C88</f>
        <v>s provedením lože z kameniva drceného, s vyplněním spár, s dvojitým hutněním a se smetením přebytečného materiálu na krajnici. S dodáním hmot pro lože a výplň spár.</v>
      </c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36">
        <v>30</v>
      </c>
      <c r="B89" s="237" t="s">
        <v>232</v>
      </c>
      <c r="C89" s="256" t="s">
        <v>233</v>
      </c>
      <c r="D89" s="238" t="s">
        <v>193</v>
      </c>
      <c r="E89" s="239">
        <v>3</v>
      </c>
      <c r="F89" s="240"/>
      <c r="G89" s="241">
        <f>ROUND(E89*F89,2)</f>
        <v>0</v>
      </c>
      <c r="H89" s="240"/>
      <c r="I89" s="241">
        <f>ROUND(E89*H89,2)</f>
        <v>0</v>
      </c>
      <c r="J89" s="240"/>
      <c r="K89" s="241">
        <f>ROUND(E89*J89,2)</f>
        <v>0</v>
      </c>
      <c r="L89" s="241">
        <v>21</v>
      </c>
      <c r="M89" s="241">
        <f>G89*(1+L89/100)</f>
        <v>0</v>
      </c>
      <c r="N89" s="241">
        <v>4.0000000000000001E-3</v>
      </c>
      <c r="O89" s="241">
        <f>ROUND(E89*N89,2)</f>
        <v>0.01</v>
      </c>
      <c r="P89" s="241">
        <v>0</v>
      </c>
      <c r="Q89" s="241">
        <f>ROUND(E89*P89,2)</f>
        <v>0</v>
      </c>
      <c r="R89" s="241"/>
      <c r="S89" s="241" t="s">
        <v>178</v>
      </c>
      <c r="T89" s="242" t="s">
        <v>179</v>
      </c>
      <c r="U89" s="224">
        <v>0</v>
      </c>
      <c r="V89" s="224">
        <f>ROUND(E89*U89,2)</f>
        <v>0</v>
      </c>
      <c r="W89" s="224"/>
      <c r="X89" s="224" t="s">
        <v>112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137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22"/>
      <c r="B90" s="223"/>
      <c r="C90" s="261" t="s">
        <v>234</v>
      </c>
      <c r="D90" s="253"/>
      <c r="E90" s="253"/>
      <c r="F90" s="253"/>
      <c r="G90" s="253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5"/>
      <c r="Z90" s="215"/>
      <c r="AA90" s="215"/>
      <c r="AB90" s="215"/>
      <c r="AC90" s="215"/>
      <c r="AD90" s="215"/>
      <c r="AE90" s="215"/>
      <c r="AF90" s="215"/>
      <c r="AG90" s="215" t="s">
        <v>140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22"/>
      <c r="B91" s="223"/>
      <c r="C91" s="258" t="s">
        <v>235</v>
      </c>
      <c r="D91" s="225"/>
      <c r="E91" s="226">
        <v>3</v>
      </c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15"/>
      <c r="Z91" s="215"/>
      <c r="AA91" s="215"/>
      <c r="AB91" s="215"/>
      <c r="AC91" s="215"/>
      <c r="AD91" s="215"/>
      <c r="AE91" s="215"/>
      <c r="AF91" s="215"/>
      <c r="AG91" s="215" t="s">
        <v>117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36">
        <v>31</v>
      </c>
      <c r="B92" s="237" t="s">
        <v>236</v>
      </c>
      <c r="C92" s="256" t="s">
        <v>237</v>
      </c>
      <c r="D92" s="238" t="s">
        <v>109</v>
      </c>
      <c r="E92" s="239">
        <v>65.099999999999994</v>
      </c>
      <c r="F92" s="240"/>
      <c r="G92" s="241">
        <f>ROUND(E92*F92,2)</f>
        <v>0</v>
      </c>
      <c r="H92" s="240"/>
      <c r="I92" s="241">
        <f>ROUND(E92*H92,2)</f>
        <v>0</v>
      </c>
      <c r="J92" s="240"/>
      <c r="K92" s="241">
        <f>ROUND(E92*J92,2)</f>
        <v>0</v>
      </c>
      <c r="L92" s="241">
        <v>21</v>
      </c>
      <c r="M92" s="241">
        <f>G92*(1+L92/100)</f>
        <v>0</v>
      </c>
      <c r="N92" s="241">
        <v>0.13100000000000001</v>
      </c>
      <c r="O92" s="241">
        <f>ROUND(E92*N92,2)</f>
        <v>8.5299999999999994</v>
      </c>
      <c r="P92" s="241">
        <v>0</v>
      </c>
      <c r="Q92" s="241">
        <f>ROUND(E92*P92,2)</f>
        <v>0</v>
      </c>
      <c r="R92" s="241"/>
      <c r="S92" s="241" t="s">
        <v>178</v>
      </c>
      <c r="T92" s="242" t="s">
        <v>179</v>
      </c>
      <c r="U92" s="224">
        <v>0</v>
      </c>
      <c r="V92" s="224">
        <f>ROUND(E92*U92,2)</f>
        <v>0</v>
      </c>
      <c r="W92" s="224"/>
      <c r="X92" s="224" t="s">
        <v>173</v>
      </c>
      <c r="Y92" s="215"/>
      <c r="Z92" s="215"/>
      <c r="AA92" s="215"/>
      <c r="AB92" s="215"/>
      <c r="AC92" s="215"/>
      <c r="AD92" s="215"/>
      <c r="AE92" s="215"/>
      <c r="AF92" s="215"/>
      <c r="AG92" s="215" t="s">
        <v>238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22"/>
      <c r="B93" s="223"/>
      <c r="C93" s="258" t="s">
        <v>239</v>
      </c>
      <c r="D93" s="225"/>
      <c r="E93" s="226">
        <v>65.099999999999994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5"/>
      <c r="Z93" s="215"/>
      <c r="AA93" s="215"/>
      <c r="AB93" s="215"/>
      <c r="AC93" s="215"/>
      <c r="AD93" s="215"/>
      <c r="AE93" s="215"/>
      <c r="AF93" s="215"/>
      <c r="AG93" s="215" t="s">
        <v>117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ht="22.5" outlineLevel="1" x14ac:dyDescent="0.2">
      <c r="A94" s="236">
        <v>32</v>
      </c>
      <c r="B94" s="237" t="s">
        <v>240</v>
      </c>
      <c r="C94" s="256" t="s">
        <v>241</v>
      </c>
      <c r="D94" s="238" t="s">
        <v>109</v>
      </c>
      <c r="E94" s="239">
        <v>50.4</v>
      </c>
      <c r="F94" s="240"/>
      <c r="G94" s="241">
        <f>ROUND(E94*F94,2)</f>
        <v>0</v>
      </c>
      <c r="H94" s="240"/>
      <c r="I94" s="241">
        <f>ROUND(E94*H94,2)</f>
        <v>0</v>
      </c>
      <c r="J94" s="240"/>
      <c r="K94" s="241">
        <f>ROUND(E94*J94,2)</f>
        <v>0</v>
      </c>
      <c r="L94" s="241">
        <v>21</v>
      </c>
      <c r="M94" s="241">
        <f>G94*(1+L94/100)</f>
        <v>0</v>
      </c>
      <c r="N94" s="241">
        <v>0.16500000000000001</v>
      </c>
      <c r="O94" s="241">
        <f>ROUND(E94*N94,2)</f>
        <v>8.32</v>
      </c>
      <c r="P94" s="241">
        <v>0</v>
      </c>
      <c r="Q94" s="241">
        <f>ROUND(E94*P94,2)</f>
        <v>0</v>
      </c>
      <c r="R94" s="241" t="s">
        <v>172</v>
      </c>
      <c r="S94" s="241" t="s">
        <v>111</v>
      </c>
      <c r="T94" s="242" t="s">
        <v>111</v>
      </c>
      <c r="U94" s="224">
        <v>0</v>
      </c>
      <c r="V94" s="224">
        <f>ROUND(E94*U94,2)</f>
        <v>0</v>
      </c>
      <c r="W94" s="224"/>
      <c r="X94" s="224" t="s">
        <v>173</v>
      </c>
      <c r="Y94" s="215"/>
      <c r="Z94" s="215"/>
      <c r="AA94" s="215"/>
      <c r="AB94" s="215"/>
      <c r="AC94" s="215"/>
      <c r="AD94" s="215"/>
      <c r="AE94" s="215"/>
      <c r="AF94" s="215"/>
      <c r="AG94" s="215" t="s">
        <v>174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22"/>
      <c r="B95" s="223"/>
      <c r="C95" s="258" t="s">
        <v>242</v>
      </c>
      <c r="D95" s="225"/>
      <c r="E95" s="226">
        <v>50.4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117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x14ac:dyDescent="0.2">
      <c r="A96" s="230" t="s">
        <v>105</v>
      </c>
      <c r="B96" s="231" t="s">
        <v>68</v>
      </c>
      <c r="C96" s="255" t="s">
        <v>69</v>
      </c>
      <c r="D96" s="232"/>
      <c r="E96" s="233"/>
      <c r="F96" s="234"/>
      <c r="G96" s="234">
        <f>SUMIF(AG97:AG108,"&lt;&gt;NOR",G97:G108)</f>
        <v>0</v>
      </c>
      <c r="H96" s="234"/>
      <c r="I96" s="234">
        <f>SUM(I97:I108)</f>
        <v>0</v>
      </c>
      <c r="J96" s="234"/>
      <c r="K96" s="234">
        <f>SUM(K97:K108)</f>
        <v>0</v>
      </c>
      <c r="L96" s="234"/>
      <c r="M96" s="234">
        <f>SUM(M97:M108)</f>
        <v>0</v>
      </c>
      <c r="N96" s="234"/>
      <c r="O96" s="234">
        <f>SUM(O97:O108)</f>
        <v>3.1599999999999997</v>
      </c>
      <c r="P96" s="234"/>
      <c r="Q96" s="234">
        <f>SUM(Q97:Q108)</f>
        <v>0.1</v>
      </c>
      <c r="R96" s="234"/>
      <c r="S96" s="234"/>
      <c r="T96" s="235"/>
      <c r="U96" s="229"/>
      <c r="V96" s="229">
        <f>SUM(V97:V108)</f>
        <v>7.8</v>
      </c>
      <c r="W96" s="229"/>
      <c r="X96" s="229"/>
      <c r="AG96" t="s">
        <v>106</v>
      </c>
    </row>
    <row r="97" spans="1:60" ht="33.75" outlineLevel="1" x14ac:dyDescent="0.2">
      <c r="A97" s="236">
        <v>33</v>
      </c>
      <c r="B97" s="237" t="s">
        <v>243</v>
      </c>
      <c r="C97" s="256" t="s">
        <v>244</v>
      </c>
      <c r="D97" s="238" t="s">
        <v>197</v>
      </c>
      <c r="E97" s="239">
        <v>1</v>
      </c>
      <c r="F97" s="240"/>
      <c r="G97" s="241">
        <f>ROUND(E97*F97,2)</f>
        <v>0</v>
      </c>
      <c r="H97" s="240"/>
      <c r="I97" s="241">
        <f>ROUND(E97*H97,2)</f>
        <v>0</v>
      </c>
      <c r="J97" s="240"/>
      <c r="K97" s="241">
        <f>ROUND(E97*J97,2)</f>
        <v>0</v>
      </c>
      <c r="L97" s="241">
        <v>21</v>
      </c>
      <c r="M97" s="241">
        <f>G97*(1+L97/100)</f>
        <v>0</v>
      </c>
      <c r="N97" s="241">
        <v>3.0596700000000001</v>
      </c>
      <c r="O97" s="241">
        <f>ROUND(E97*N97,2)</f>
        <v>3.06</v>
      </c>
      <c r="P97" s="241">
        <v>0</v>
      </c>
      <c r="Q97" s="241">
        <f>ROUND(E97*P97,2)</f>
        <v>0</v>
      </c>
      <c r="R97" s="241" t="s">
        <v>245</v>
      </c>
      <c r="S97" s="241" t="s">
        <v>111</v>
      </c>
      <c r="T97" s="242" t="s">
        <v>111</v>
      </c>
      <c r="U97" s="224">
        <v>5.0199999999999996</v>
      </c>
      <c r="V97" s="224">
        <f>ROUND(E97*U97,2)</f>
        <v>5.0199999999999996</v>
      </c>
      <c r="W97" s="224"/>
      <c r="X97" s="224" t="s">
        <v>112</v>
      </c>
      <c r="Y97" s="215"/>
      <c r="Z97" s="215"/>
      <c r="AA97" s="215"/>
      <c r="AB97" s="215"/>
      <c r="AC97" s="215"/>
      <c r="AD97" s="215"/>
      <c r="AE97" s="215"/>
      <c r="AF97" s="215"/>
      <c r="AG97" s="215" t="s">
        <v>137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22"/>
      <c r="B98" s="223"/>
      <c r="C98" s="257" t="s">
        <v>246</v>
      </c>
      <c r="D98" s="243"/>
      <c r="E98" s="243"/>
      <c r="F98" s="243"/>
      <c r="G98" s="243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15"/>
      <c r="Z98" s="215"/>
      <c r="AA98" s="215"/>
      <c r="AB98" s="215"/>
      <c r="AC98" s="215"/>
      <c r="AD98" s="215"/>
      <c r="AE98" s="215"/>
      <c r="AF98" s="215"/>
      <c r="AG98" s="215" t="s">
        <v>115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22"/>
      <c r="B99" s="223"/>
      <c r="C99" s="258" t="s">
        <v>247</v>
      </c>
      <c r="D99" s="225"/>
      <c r="E99" s="226">
        <v>1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5"/>
      <c r="Z99" s="215"/>
      <c r="AA99" s="215"/>
      <c r="AB99" s="215"/>
      <c r="AC99" s="215"/>
      <c r="AD99" s="215"/>
      <c r="AE99" s="215"/>
      <c r="AF99" s="215"/>
      <c r="AG99" s="215" t="s">
        <v>117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36">
        <v>34</v>
      </c>
      <c r="B100" s="237" t="s">
        <v>248</v>
      </c>
      <c r="C100" s="256" t="s">
        <v>249</v>
      </c>
      <c r="D100" s="238" t="s">
        <v>197</v>
      </c>
      <c r="E100" s="239">
        <v>1</v>
      </c>
      <c r="F100" s="240"/>
      <c r="G100" s="241">
        <f>ROUND(E100*F100,2)</f>
        <v>0</v>
      </c>
      <c r="H100" s="240"/>
      <c r="I100" s="241">
        <f>ROUND(E100*H100,2)</f>
        <v>0</v>
      </c>
      <c r="J100" s="240"/>
      <c r="K100" s="241">
        <f>ROUND(E100*J100,2)</f>
        <v>0</v>
      </c>
      <c r="L100" s="241">
        <v>21</v>
      </c>
      <c r="M100" s="241">
        <f>G100*(1+L100/100)</f>
        <v>0</v>
      </c>
      <c r="N100" s="241">
        <v>9.3600000000000003E-3</v>
      </c>
      <c r="O100" s="241">
        <f>ROUND(E100*N100,2)</f>
        <v>0.01</v>
      </c>
      <c r="P100" s="241">
        <v>0</v>
      </c>
      <c r="Q100" s="241">
        <f>ROUND(E100*P100,2)</f>
        <v>0</v>
      </c>
      <c r="R100" s="241" t="s">
        <v>245</v>
      </c>
      <c r="S100" s="241" t="s">
        <v>111</v>
      </c>
      <c r="T100" s="242" t="s">
        <v>111</v>
      </c>
      <c r="U100" s="224">
        <v>1.31</v>
      </c>
      <c r="V100" s="224">
        <f>ROUND(E100*U100,2)</f>
        <v>1.31</v>
      </c>
      <c r="W100" s="224"/>
      <c r="X100" s="224" t="s">
        <v>112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137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22"/>
      <c r="B101" s="223"/>
      <c r="C101" s="257" t="s">
        <v>250</v>
      </c>
      <c r="D101" s="243"/>
      <c r="E101" s="243"/>
      <c r="F101" s="243"/>
      <c r="G101" s="243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115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22"/>
      <c r="B102" s="223"/>
      <c r="C102" s="259" t="s">
        <v>251</v>
      </c>
      <c r="D102" s="245"/>
      <c r="E102" s="245"/>
      <c r="F102" s="245"/>
      <c r="G102" s="245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140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36">
        <v>35</v>
      </c>
      <c r="B103" s="237" t="s">
        <v>252</v>
      </c>
      <c r="C103" s="256" t="s">
        <v>253</v>
      </c>
      <c r="D103" s="238" t="s">
        <v>131</v>
      </c>
      <c r="E103" s="239">
        <v>1.1279999999999999</v>
      </c>
      <c r="F103" s="240"/>
      <c r="G103" s="241">
        <f>ROUND(E103*F103,2)</f>
        <v>0</v>
      </c>
      <c r="H103" s="240"/>
      <c r="I103" s="241">
        <f>ROUND(E103*H103,2)</f>
        <v>0</v>
      </c>
      <c r="J103" s="240"/>
      <c r="K103" s="241">
        <f>ROUND(E103*J103,2)</f>
        <v>0</v>
      </c>
      <c r="L103" s="241">
        <v>21</v>
      </c>
      <c r="M103" s="241">
        <f>G103*(1+L103/100)</f>
        <v>0</v>
      </c>
      <c r="N103" s="241">
        <v>0</v>
      </c>
      <c r="O103" s="241">
        <f>ROUND(E103*N103,2)</f>
        <v>0</v>
      </c>
      <c r="P103" s="241">
        <v>0</v>
      </c>
      <c r="Q103" s="241">
        <f>ROUND(E103*P103,2)</f>
        <v>0</v>
      </c>
      <c r="R103" s="241" t="s">
        <v>245</v>
      </c>
      <c r="S103" s="241" t="s">
        <v>111</v>
      </c>
      <c r="T103" s="242" t="s">
        <v>111</v>
      </c>
      <c r="U103" s="224">
        <v>1.3</v>
      </c>
      <c r="V103" s="224">
        <f>ROUND(E103*U103,2)</f>
        <v>1.47</v>
      </c>
      <c r="W103" s="224"/>
      <c r="X103" s="224" t="s">
        <v>112</v>
      </c>
      <c r="Y103" s="215"/>
      <c r="Z103" s="215"/>
      <c r="AA103" s="215"/>
      <c r="AB103" s="215"/>
      <c r="AC103" s="215"/>
      <c r="AD103" s="215"/>
      <c r="AE103" s="215"/>
      <c r="AF103" s="215"/>
      <c r="AG103" s="215" t="s">
        <v>137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22"/>
      <c r="B104" s="223"/>
      <c r="C104" s="257" t="s">
        <v>254</v>
      </c>
      <c r="D104" s="243"/>
      <c r="E104" s="243"/>
      <c r="F104" s="243"/>
      <c r="G104" s="243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115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22"/>
      <c r="B105" s="223"/>
      <c r="C105" s="258" t="s">
        <v>255</v>
      </c>
      <c r="D105" s="225"/>
      <c r="E105" s="226">
        <v>1.1279999999999999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117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46">
        <v>36</v>
      </c>
      <c r="B106" s="247" t="s">
        <v>256</v>
      </c>
      <c r="C106" s="260" t="s">
        <v>257</v>
      </c>
      <c r="D106" s="248" t="s">
        <v>197</v>
      </c>
      <c r="E106" s="249">
        <v>1</v>
      </c>
      <c r="F106" s="250"/>
      <c r="G106" s="251">
        <f>ROUND(E106*F106,2)</f>
        <v>0</v>
      </c>
      <c r="H106" s="250"/>
      <c r="I106" s="251">
        <f>ROUND(E106*H106,2)</f>
        <v>0</v>
      </c>
      <c r="J106" s="250"/>
      <c r="K106" s="251">
        <f>ROUND(E106*J106,2)</f>
        <v>0</v>
      </c>
      <c r="L106" s="251">
        <v>21</v>
      </c>
      <c r="M106" s="251">
        <f>G106*(1+L106/100)</f>
        <v>0</v>
      </c>
      <c r="N106" s="251">
        <v>0</v>
      </c>
      <c r="O106" s="251">
        <f>ROUND(E106*N106,2)</f>
        <v>0</v>
      </c>
      <c r="P106" s="251">
        <v>0.1</v>
      </c>
      <c r="Q106" s="251">
        <f>ROUND(E106*P106,2)</f>
        <v>0.1</v>
      </c>
      <c r="R106" s="251"/>
      <c r="S106" s="251" t="s">
        <v>178</v>
      </c>
      <c r="T106" s="252" t="s">
        <v>179</v>
      </c>
      <c r="U106" s="224">
        <v>0</v>
      </c>
      <c r="V106" s="224">
        <f>ROUND(E106*U106,2)</f>
        <v>0</v>
      </c>
      <c r="W106" s="224"/>
      <c r="X106" s="224" t="s">
        <v>112</v>
      </c>
      <c r="Y106" s="215"/>
      <c r="Z106" s="215"/>
      <c r="AA106" s="215"/>
      <c r="AB106" s="215"/>
      <c r="AC106" s="215"/>
      <c r="AD106" s="215"/>
      <c r="AE106" s="215"/>
      <c r="AF106" s="215"/>
      <c r="AG106" s="215" t="s">
        <v>137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36">
        <v>37</v>
      </c>
      <c r="B107" s="237" t="s">
        <v>258</v>
      </c>
      <c r="C107" s="256" t="s">
        <v>259</v>
      </c>
      <c r="D107" s="238" t="s">
        <v>197</v>
      </c>
      <c r="E107" s="239">
        <v>1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21</v>
      </c>
      <c r="M107" s="241">
        <f>G107*(1+L107/100)</f>
        <v>0</v>
      </c>
      <c r="N107" s="241">
        <v>9.2999999999999999E-2</v>
      </c>
      <c r="O107" s="241">
        <f>ROUND(E107*N107,2)</f>
        <v>0.09</v>
      </c>
      <c r="P107" s="241">
        <v>0</v>
      </c>
      <c r="Q107" s="241">
        <f>ROUND(E107*P107,2)</f>
        <v>0</v>
      </c>
      <c r="R107" s="241"/>
      <c r="S107" s="241" t="s">
        <v>178</v>
      </c>
      <c r="T107" s="242" t="s">
        <v>179</v>
      </c>
      <c r="U107" s="224">
        <v>0</v>
      </c>
      <c r="V107" s="224">
        <f>ROUND(E107*U107,2)</f>
        <v>0</v>
      </c>
      <c r="W107" s="224"/>
      <c r="X107" s="224" t="s">
        <v>173</v>
      </c>
      <c r="Y107" s="215"/>
      <c r="Z107" s="215"/>
      <c r="AA107" s="215"/>
      <c r="AB107" s="215"/>
      <c r="AC107" s="215"/>
      <c r="AD107" s="215"/>
      <c r="AE107" s="215"/>
      <c r="AF107" s="215"/>
      <c r="AG107" s="215" t="s">
        <v>238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22"/>
      <c r="B108" s="223"/>
      <c r="C108" s="261" t="s">
        <v>234</v>
      </c>
      <c r="D108" s="253"/>
      <c r="E108" s="253"/>
      <c r="F108" s="253"/>
      <c r="G108" s="253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24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140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x14ac:dyDescent="0.2">
      <c r="A109" s="230" t="s">
        <v>105</v>
      </c>
      <c r="B109" s="231" t="s">
        <v>70</v>
      </c>
      <c r="C109" s="255" t="s">
        <v>71</v>
      </c>
      <c r="D109" s="232"/>
      <c r="E109" s="233"/>
      <c r="F109" s="234"/>
      <c r="G109" s="234">
        <f>SUMIF(AG110:AG134,"&lt;&gt;NOR",G110:G134)</f>
        <v>0</v>
      </c>
      <c r="H109" s="234"/>
      <c r="I109" s="234">
        <f>SUM(I110:I134)</f>
        <v>0</v>
      </c>
      <c r="J109" s="234"/>
      <c r="K109" s="234">
        <f>SUM(K110:K134)</f>
        <v>0</v>
      </c>
      <c r="L109" s="234"/>
      <c r="M109" s="234">
        <f>SUM(M110:M134)</f>
        <v>0</v>
      </c>
      <c r="N109" s="234"/>
      <c r="O109" s="234">
        <f>SUM(O110:O134)</f>
        <v>28.509999999999998</v>
      </c>
      <c r="P109" s="234"/>
      <c r="Q109" s="234">
        <f>SUM(Q110:Q134)</f>
        <v>0</v>
      </c>
      <c r="R109" s="234"/>
      <c r="S109" s="234"/>
      <c r="T109" s="235"/>
      <c r="U109" s="229"/>
      <c r="V109" s="229">
        <f>SUM(V110:V134)</f>
        <v>6.16</v>
      </c>
      <c r="W109" s="229"/>
      <c r="X109" s="229"/>
      <c r="AG109" t="s">
        <v>106</v>
      </c>
    </row>
    <row r="110" spans="1:60" ht="22.5" outlineLevel="1" x14ac:dyDescent="0.2">
      <c r="A110" s="236">
        <v>38</v>
      </c>
      <c r="B110" s="237" t="s">
        <v>260</v>
      </c>
      <c r="C110" s="256" t="s">
        <v>261</v>
      </c>
      <c r="D110" s="238" t="s">
        <v>193</v>
      </c>
      <c r="E110" s="239">
        <v>23</v>
      </c>
      <c r="F110" s="240"/>
      <c r="G110" s="241">
        <f>ROUND(E110*F110,2)</f>
        <v>0</v>
      </c>
      <c r="H110" s="240"/>
      <c r="I110" s="241">
        <f>ROUND(E110*H110,2)</f>
        <v>0</v>
      </c>
      <c r="J110" s="240"/>
      <c r="K110" s="241">
        <f>ROUND(E110*J110,2)</f>
        <v>0</v>
      </c>
      <c r="L110" s="241">
        <v>21</v>
      </c>
      <c r="M110" s="241">
        <f>G110*(1+L110/100)</f>
        <v>0</v>
      </c>
      <c r="N110" s="241">
        <v>0.11359</v>
      </c>
      <c r="O110" s="241">
        <f>ROUND(E110*N110,2)</f>
        <v>2.61</v>
      </c>
      <c r="P110" s="241">
        <v>0</v>
      </c>
      <c r="Q110" s="241">
        <f>ROUND(E110*P110,2)</f>
        <v>0</v>
      </c>
      <c r="R110" s="241" t="s">
        <v>110</v>
      </c>
      <c r="S110" s="241" t="s">
        <v>111</v>
      </c>
      <c r="T110" s="242" t="s">
        <v>111</v>
      </c>
      <c r="U110" s="224">
        <v>0.26</v>
      </c>
      <c r="V110" s="224">
        <f>ROUND(E110*U110,2)</f>
        <v>5.98</v>
      </c>
      <c r="W110" s="224"/>
      <c r="X110" s="224" t="s">
        <v>112</v>
      </c>
      <c r="Y110" s="215"/>
      <c r="Z110" s="215"/>
      <c r="AA110" s="215"/>
      <c r="AB110" s="215"/>
      <c r="AC110" s="215"/>
      <c r="AD110" s="215"/>
      <c r="AE110" s="215"/>
      <c r="AF110" s="215"/>
      <c r="AG110" s="215" t="s">
        <v>113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22"/>
      <c r="B111" s="223"/>
      <c r="C111" s="258" t="s">
        <v>262</v>
      </c>
      <c r="D111" s="225"/>
      <c r="E111" s="226">
        <v>23</v>
      </c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24"/>
      <c r="Y111" s="215"/>
      <c r="Z111" s="215"/>
      <c r="AA111" s="215"/>
      <c r="AB111" s="215"/>
      <c r="AC111" s="215"/>
      <c r="AD111" s="215"/>
      <c r="AE111" s="215"/>
      <c r="AF111" s="215"/>
      <c r="AG111" s="215" t="s">
        <v>117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36">
        <v>39</v>
      </c>
      <c r="B112" s="237" t="s">
        <v>263</v>
      </c>
      <c r="C112" s="256" t="s">
        <v>264</v>
      </c>
      <c r="D112" s="238" t="s">
        <v>193</v>
      </c>
      <c r="E112" s="239">
        <v>3</v>
      </c>
      <c r="F112" s="240"/>
      <c r="G112" s="241">
        <f>ROUND(E112*F112,2)</f>
        <v>0</v>
      </c>
      <c r="H112" s="240"/>
      <c r="I112" s="241">
        <f>ROUND(E112*H112,2)</f>
        <v>0</v>
      </c>
      <c r="J112" s="240"/>
      <c r="K112" s="241">
        <f>ROUND(E112*J112,2)</f>
        <v>0</v>
      </c>
      <c r="L112" s="241">
        <v>21</v>
      </c>
      <c r="M112" s="241">
        <f>G112*(1+L112/100)</f>
        <v>0</v>
      </c>
      <c r="N112" s="241">
        <v>0</v>
      </c>
      <c r="O112" s="241">
        <f>ROUND(E112*N112,2)</f>
        <v>0</v>
      </c>
      <c r="P112" s="241">
        <v>0</v>
      </c>
      <c r="Q112" s="241">
        <f>ROUND(E112*P112,2)</f>
        <v>0</v>
      </c>
      <c r="R112" s="241" t="s">
        <v>110</v>
      </c>
      <c r="S112" s="241" t="s">
        <v>111</v>
      </c>
      <c r="T112" s="242" t="s">
        <v>111</v>
      </c>
      <c r="U112" s="224">
        <v>0.06</v>
      </c>
      <c r="V112" s="224">
        <f>ROUND(E112*U112,2)</f>
        <v>0.18</v>
      </c>
      <c r="W112" s="224"/>
      <c r="X112" s="224" t="s">
        <v>112</v>
      </c>
      <c r="Y112" s="215"/>
      <c r="Z112" s="215"/>
      <c r="AA112" s="215"/>
      <c r="AB112" s="215"/>
      <c r="AC112" s="215"/>
      <c r="AD112" s="215"/>
      <c r="AE112" s="215"/>
      <c r="AF112" s="215"/>
      <c r="AG112" s="215" t="s">
        <v>113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22"/>
      <c r="B113" s="223"/>
      <c r="C113" s="257" t="s">
        <v>265</v>
      </c>
      <c r="D113" s="243"/>
      <c r="E113" s="243"/>
      <c r="F113" s="243"/>
      <c r="G113" s="243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5"/>
      <c r="Z113" s="215"/>
      <c r="AA113" s="215"/>
      <c r="AB113" s="215"/>
      <c r="AC113" s="215"/>
      <c r="AD113" s="215"/>
      <c r="AE113" s="215"/>
      <c r="AF113" s="215"/>
      <c r="AG113" s="215" t="s">
        <v>115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22"/>
      <c r="B114" s="223"/>
      <c r="C114" s="258" t="s">
        <v>235</v>
      </c>
      <c r="D114" s="225"/>
      <c r="E114" s="226">
        <v>3</v>
      </c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117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36">
        <v>40</v>
      </c>
      <c r="B115" s="237" t="s">
        <v>266</v>
      </c>
      <c r="C115" s="256" t="s">
        <v>267</v>
      </c>
      <c r="D115" s="238" t="s">
        <v>193</v>
      </c>
      <c r="E115" s="239">
        <v>117</v>
      </c>
      <c r="F115" s="240"/>
      <c r="G115" s="241">
        <f>ROUND(E115*F115,2)</f>
        <v>0</v>
      </c>
      <c r="H115" s="240"/>
      <c r="I115" s="241">
        <f>ROUND(E115*H115,2)</f>
        <v>0</v>
      </c>
      <c r="J115" s="240"/>
      <c r="K115" s="241">
        <f>ROUND(E115*J115,2)</f>
        <v>0</v>
      </c>
      <c r="L115" s="241">
        <v>21</v>
      </c>
      <c r="M115" s="241">
        <f>G115*(1+L115/100)</f>
        <v>0</v>
      </c>
      <c r="N115" s="241">
        <v>0.15423999999999999</v>
      </c>
      <c r="O115" s="241">
        <f>ROUND(E115*N115,2)</f>
        <v>18.05</v>
      </c>
      <c r="P115" s="241">
        <v>0</v>
      </c>
      <c r="Q115" s="241">
        <f>ROUND(E115*P115,2)</f>
        <v>0</v>
      </c>
      <c r="R115" s="241"/>
      <c r="S115" s="241" t="s">
        <v>178</v>
      </c>
      <c r="T115" s="242" t="s">
        <v>179</v>
      </c>
      <c r="U115" s="224">
        <v>0</v>
      </c>
      <c r="V115" s="224">
        <f>ROUND(E115*U115,2)</f>
        <v>0</v>
      </c>
      <c r="W115" s="224"/>
      <c r="X115" s="224" t="s">
        <v>112</v>
      </c>
      <c r="Y115" s="215"/>
      <c r="Z115" s="215"/>
      <c r="AA115" s="215"/>
      <c r="AB115" s="215"/>
      <c r="AC115" s="215"/>
      <c r="AD115" s="215"/>
      <c r="AE115" s="215"/>
      <c r="AF115" s="215"/>
      <c r="AG115" s="215" t="s">
        <v>137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22"/>
      <c r="B116" s="223"/>
      <c r="C116" s="261" t="s">
        <v>234</v>
      </c>
      <c r="D116" s="253"/>
      <c r="E116" s="253"/>
      <c r="F116" s="253"/>
      <c r="G116" s="253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140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22"/>
      <c r="B117" s="223"/>
      <c r="C117" s="258" t="s">
        <v>268</v>
      </c>
      <c r="D117" s="225"/>
      <c r="E117" s="226">
        <v>117</v>
      </c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117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ht="22.5" outlineLevel="1" x14ac:dyDescent="0.2">
      <c r="A118" s="236">
        <v>41</v>
      </c>
      <c r="B118" s="237" t="s">
        <v>269</v>
      </c>
      <c r="C118" s="256" t="s">
        <v>270</v>
      </c>
      <c r="D118" s="238" t="s">
        <v>197</v>
      </c>
      <c r="E118" s="239">
        <v>58</v>
      </c>
      <c r="F118" s="240"/>
      <c r="G118" s="241">
        <f>ROUND(E118*F118,2)</f>
        <v>0</v>
      </c>
      <c r="H118" s="240"/>
      <c r="I118" s="241">
        <f>ROUND(E118*H118,2)</f>
        <v>0</v>
      </c>
      <c r="J118" s="240"/>
      <c r="K118" s="241">
        <f>ROUND(E118*J118,2)</f>
        <v>0</v>
      </c>
      <c r="L118" s="241">
        <v>21</v>
      </c>
      <c r="M118" s="241">
        <f>G118*(1+L118/100)</f>
        <v>0</v>
      </c>
      <c r="N118" s="241">
        <v>5.8000000000000003E-2</v>
      </c>
      <c r="O118" s="241">
        <f>ROUND(E118*N118,2)</f>
        <v>3.36</v>
      </c>
      <c r="P118" s="241">
        <v>0</v>
      </c>
      <c r="Q118" s="241">
        <f>ROUND(E118*P118,2)</f>
        <v>0</v>
      </c>
      <c r="R118" s="241" t="s">
        <v>172</v>
      </c>
      <c r="S118" s="241" t="s">
        <v>111</v>
      </c>
      <c r="T118" s="242" t="s">
        <v>111</v>
      </c>
      <c r="U118" s="224">
        <v>0</v>
      </c>
      <c r="V118" s="224">
        <f>ROUND(E118*U118,2)</f>
        <v>0</v>
      </c>
      <c r="W118" s="224"/>
      <c r="X118" s="224" t="s">
        <v>173</v>
      </c>
      <c r="Y118" s="215"/>
      <c r="Z118" s="215"/>
      <c r="AA118" s="215"/>
      <c r="AB118" s="215"/>
      <c r="AC118" s="215"/>
      <c r="AD118" s="215"/>
      <c r="AE118" s="215"/>
      <c r="AF118" s="215"/>
      <c r="AG118" s="215" t="s">
        <v>174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22"/>
      <c r="B119" s="223"/>
      <c r="C119" s="262" t="s">
        <v>271</v>
      </c>
      <c r="D119" s="227"/>
      <c r="E119" s="228"/>
      <c r="F119" s="224"/>
      <c r="G119" s="22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117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22"/>
      <c r="B120" s="223"/>
      <c r="C120" s="263" t="s">
        <v>272</v>
      </c>
      <c r="D120" s="227"/>
      <c r="E120" s="228">
        <v>57.75</v>
      </c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117</v>
      </c>
      <c r="AH120" s="215">
        <v>2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22"/>
      <c r="B121" s="223"/>
      <c r="C121" s="262" t="s">
        <v>273</v>
      </c>
      <c r="D121" s="227"/>
      <c r="E121" s="228"/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117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22"/>
      <c r="B122" s="223"/>
      <c r="C122" s="258" t="s">
        <v>274</v>
      </c>
      <c r="D122" s="225"/>
      <c r="E122" s="226">
        <v>58</v>
      </c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117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ht="22.5" outlineLevel="1" x14ac:dyDescent="0.2">
      <c r="A123" s="236">
        <v>42</v>
      </c>
      <c r="B123" s="237" t="s">
        <v>275</v>
      </c>
      <c r="C123" s="256" t="s">
        <v>276</v>
      </c>
      <c r="D123" s="238" t="s">
        <v>197</v>
      </c>
      <c r="E123" s="239">
        <v>24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21</v>
      </c>
      <c r="M123" s="241">
        <f>G123*(1+L123/100)</f>
        <v>0</v>
      </c>
      <c r="N123" s="241">
        <v>4.8000000000000001E-2</v>
      </c>
      <c r="O123" s="241">
        <f>ROUND(E123*N123,2)</f>
        <v>1.1499999999999999</v>
      </c>
      <c r="P123" s="241">
        <v>0</v>
      </c>
      <c r="Q123" s="241">
        <f>ROUND(E123*P123,2)</f>
        <v>0</v>
      </c>
      <c r="R123" s="241"/>
      <c r="S123" s="241" t="s">
        <v>178</v>
      </c>
      <c r="T123" s="242" t="s">
        <v>179</v>
      </c>
      <c r="U123" s="224">
        <v>0</v>
      </c>
      <c r="V123" s="224">
        <f>ROUND(E123*U123,2)</f>
        <v>0</v>
      </c>
      <c r="W123" s="224"/>
      <c r="X123" s="224" t="s">
        <v>173</v>
      </c>
      <c r="Y123" s="215"/>
      <c r="Z123" s="215"/>
      <c r="AA123" s="215"/>
      <c r="AB123" s="215"/>
      <c r="AC123" s="215"/>
      <c r="AD123" s="215"/>
      <c r="AE123" s="215"/>
      <c r="AF123" s="215"/>
      <c r="AG123" s="215" t="s">
        <v>238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22"/>
      <c r="B124" s="223"/>
      <c r="C124" s="262" t="s">
        <v>271</v>
      </c>
      <c r="D124" s="227"/>
      <c r="E124" s="228"/>
      <c r="F124" s="224"/>
      <c r="G124" s="224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24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117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22"/>
      <c r="B125" s="223"/>
      <c r="C125" s="263" t="s">
        <v>277</v>
      </c>
      <c r="D125" s="227"/>
      <c r="E125" s="228">
        <v>23.1</v>
      </c>
      <c r="F125" s="224"/>
      <c r="G125" s="224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117</v>
      </c>
      <c r="AH125" s="215">
        <v>2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22"/>
      <c r="B126" s="223"/>
      <c r="C126" s="262" t="s">
        <v>273</v>
      </c>
      <c r="D126" s="227"/>
      <c r="E126" s="228"/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117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22"/>
      <c r="B127" s="223"/>
      <c r="C127" s="258" t="s">
        <v>278</v>
      </c>
      <c r="D127" s="225"/>
      <c r="E127" s="226">
        <v>24</v>
      </c>
      <c r="F127" s="224"/>
      <c r="G127" s="224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117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ht="22.5" outlineLevel="1" x14ac:dyDescent="0.2">
      <c r="A128" s="246">
        <v>43</v>
      </c>
      <c r="B128" s="247" t="s">
        <v>279</v>
      </c>
      <c r="C128" s="260" t="s">
        <v>280</v>
      </c>
      <c r="D128" s="248" t="s">
        <v>197</v>
      </c>
      <c r="E128" s="249">
        <v>1</v>
      </c>
      <c r="F128" s="250"/>
      <c r="G128" s="251">
        <f>ROUND(E128*F128,2)</f>
        <v>0</v>
      </c>
      <c r="H128" s="250"/>
      <c r="I128" s="251">
        <f>ROUND(E128*H128,2)</f>
        <v>0</v>
      </c>
      <c r="J128" s="250"/>
      <c r="K128" s="251">
        <f>ROUND(E128*J128,2)</f>
        <v>0</v>
      </c>
      <c r="L128" s="251">
        <v>21</v>
      </c>
      <c r="M128" s="251">
        <f>G128*(1+L128/100)</f>
        <v>0</v>
      </c>
      <c r="N128" s="251">
        <v>6.7000000000000004E-2</v>
      </c>
      <c r="O128" s="251">
        <f>ROUND(E128*N128,2)</f>
        <v>7.0000000000000007E-2</v>
      </c>
      <c r="P128" s="251">
        <v>0</v>
      </c>
      <c r="Q128" s="251">
        <f>ROUND(E128*P128,2)</f>
        <v>0</v>
      </c>
      <c r="R128" s="251"/>
      <c r="S128" s="251" t="s">
        <v>178</v>
      </c>
      <c r="T128" s="252" t="s">
        <v>179</v>
      </c>
      <c r="U128" s="224">
        <v>0</v>
      </c>
      <c r="V128" s="224">
        <f>ROUND(E128*U128,2)</f>
        <v>0</v>
      </c>
      <c r="W128" s="224"/>
      <c r="X128" s="224" t="s">
        <v>173</v>
      </c>
      <c r="Y128" s="215"/>
      <c r="Z128" s="215"/>
      <c r="AA128" s="215"/>
      <c r="AB128" s="215"/>
      <c r="AC128" s="215"/>
      <c r="AD128" s="215"/>
      <c r="AE128" s="215"/>
      <c r="AF128" s="215"/>
      <c r="AG128" s="215" t="s">
        <v>174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ht="22.5" outlineLevel="1" x14ac:dyDescent="0.2">
      <c r="A129" s="246">
        <v>44</v>
      </c>
      <c r="B129" s="247" t="s">
        <v>281</v>
      </c>
      <c r="C129" s="260" t="s">
        <v>282</v>
      </c>
      <c r="D129" s="248" t="s">
        <v>197</v>
      </c>
      <c r="E129" s="249">
        <v>1</v>
      </c>
      <c r="F129" s="250"/>
      <c r="G129" s="251">
        <f>ROUND(E129*F129,2)</f>
        <v>0</v>
      </c>
      <c r="H129" s="250"/>
      <c r="I129" s="251">
        <f>ROUND(E129*H129,2)</f>
        <v>0</v>
      </c>
      <c r="J129" s="250"/>
      <c r="K129" s="251">
        <f>ROUND(E129*J129,2)</f>
        <v>0</v>
      </c>
      <c r="L129" s="251">
        <v>21</v>
      </c>
      <c r="M129" s="251">
        <f>G129*(1+L129/100)</f>
        <v>0</v>
      </c>
      <c r="N129" s="251">
        <v>6.7000000000000004E-2</v>
      </c>
      <c r="O129" s="251">
        <f>ROUND(E129*N129,2)</f>
        <v>7.0000000000000007E-2</v>
      </c>
      <c r="P129" s="251">
        <v>0</v>
      </c>
      <c r="Q129" s="251">
        <f>ROUND(E129*P129,2)</f>
        <v>0</v>
      </c>
      <c r="R129" s="251"/>
      <c r="S129" s="251" t="s">
        <v>178</v>
      </c>
      <c r="T129" s="252" t="s">
        <v>179</v>
      </c>
      <c r="U129" s="224">
        <v>0</v>
      </c>
      <c r="V129" s="224">
        <f>ROUND(E129*U129,2)</f>
        <v>0</v>
      </c>
      <c r="W129" s="224"/>
      <c r="X129" s="224" t="s">
        <v>173</v>
      </c>
      <c r="Y129" s="215"/>
      <c r="Z129" s="215"/>
      <c r="AA129" s="215"/>
      <c r="AB129" s="215"/>
      <c r="AC129" s="215"/>
      <c r="AD129" s="215"/>
      <c r="AE129" s="215"/>
      <c r="AF129" s="215"/>
      <c r="AG129" s="215" t="s">
        <v>174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36">
        <v>45</v>
      </c>
      <c r="B130" s="237" t="s">
        <v>283</v>
      </c>
      <c r="C130" s="256" t="s">
        <v>284</v>
      </c>
      <c r="D130" s="238" t="s">
        <v>197</v>
      </c>
      <c r="E130" s="239">
        <v>40</v>
      </c>
      <c r="F130" s="240"/>
      <c r="G130" s="241">
        <f>ROUND(E130*F130,2)</f>
        <v>0</v>
      </c>
      <c r="H130" s="240"/>
      <c r="I130" s="241">
        <f>ROUND(E130*H130,2)</f>
        <v>0</v>
      </c>
      <c r="J130" s="240"/>
      <c r="K130" s="241">
        <f>ROUND(E130*J130,2)</f>
        <v>0</v>
      </c>
      <c r="L130" s="241">
        <v>21</v>
      </c>
      <c r="M130" s="241">
        <f>G130*(1+L130/100)</f>
        <v>0</v>
      </c>
      <c r="N130" s="241">
        <v>0.08</v>
      </c>
      <c r="O130" s="241">
        <f>ROUND(E130*N130,2)</f>
        <v>3.2</v>
      </c>
      <c r="P130" s="241">
        <v>0</v>
      </c>
      <c r="Q130" s="241">
        <f>ROUND(E130*P130,2)</f>
        <v>0</v>
      </c>
      <c r="R130" s="241"/>
      <c r="S130" s="241" t="s">
        <v>178</v>
      </c>
      <c r="T130" s="242" t="s">
        <v>179</v>
      </c>
      <c r="U130" s="224">
        <v>0</v>
      </c>
      <c r="V130" s="224">
        <f>ROUND(E130*U130,2)</f>
        <v>0</v>
      </c>
      <c r="W130" s="224"/>
      <c r="X130" s="224" t="s">
        <v>173</v>
      </c>
      <c r="Y130" s="215"/>
      <c r="Z130" s="215"/>
      <c r="AA130" s="215"/>
      <c r="AB130" s="215"/>
      <c r="AC130" s="215"/>
      <c r="AD130" s="215"/>
      <c r="AE130" s="215"/>
      <c r="AF130" s="215"/>
      <c r="AG130" s="215" t="s">
        <v>238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22"/>
      <c r="B131" s="223"/>
      <c r="C131" s="262" t="s">
        <v>271</v>
      </c>
      <c r="D131" s="227"/>
      <c r="E131" s="228"/>
      <c r="F131" s="224"/>
      <c r="G131" s="224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117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22"/>
      <c r="B132" s="223"/>
      <c r="C132" s="263" t="s">
        <v>285</v>
      </c>
      <c r="D132" s="227"/>
      <c r="E132" s="228">
        <v>39.9</v>
      </c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24"/>
      <c r="Y132" s="215"/>
      <c r="Z132" s="215"/>
      <c r="AA132" s="215"/>
      <c r="AB132" s="215"/>
      <c r="AC132" s="215"/>
      <c r="AD132" s="215"/>
      <c r="AE132" s="215"/>
      <c r="AF132" s="215"/>
      <c r="AG132" s="215" t="s">
        <v>117</v>
      </c>
      <c r="AH132" s="215">
        <v>2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22"/>
      <c r="B133" s="223"/>
      <c r="C133" s="262" t="s">
        <v>273</v>
      </c>
      <c r="D133" s="227"/>
      <c r="E133" s="228"/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117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22"/>
      <c r="B134" s="223"/>
      <c r="C134" s="258" t="s">
        <v>286</v>
      </c>
      <c r="D134" s="225"/>
      <c r="E134" s="226">
        <v>40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117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x14ac:dyDescent="0.2">
      <c r="A135" s="230" t="s">
        <v>105</v>
      </c>
      <c r="B135" s="231" t="s">
        <v>72</v>
      </c>
      <c r="C135" s="255" t="s">
        <v>73</v>
      </c>
      <c r="D135" s="232"/>
      <c r="E135" s="233"/>
      <c r="F135" s="234"/>
      <c r="G135" s="234">
        <f>SUMIF(AG136:AG137,"&lt;&gt;NOR",G136:G137)</f>
        <v>0</v>
      </c>
      <c r="H135" s="234"/>
      <c r="I135" s="234">
        <f>SUM(I136:I137)</f>
        <v>0</v>
      </c>
      <c r="J135" s="234"/>
      <c r="K135" s="234">
        <f>SUM(K136:K137)</f>
        <v>0</v>
      </c>
      <c r="L135" s="234"/>
      <c r="M135" s="234">
        <f>SUM(M136:M137)</f>
        <v>0</v>
      </c>
      <c r="N135" s="234"/>
      <c r="O135" s="234">
        <f>SUM(O136:O137)</f>
        <v>0</v>
      </c>
      <c r="P135" s="234"/>
      <c r="Q135" s="234">
        <f>SUM(Q136:Q137)</f>
        <v>0</v>
      </c>
      <c r="R135" s="234"/>
      <c r="S135" s="234"/>
      <c r="T135" s="235"/>
      <c r="U135" s="229"/>
      <c r="V135" s="229">
        <f>SUM(V136:V137)</f>
        <v>4.7300000000000004</v>
      </c>
      <c r="W135" s="229"/>
      <c r="X135" s="229"/>
      <c r="AG135" t="s">
        <v>106</v>
      </c>
    </row>
    <row r="136" spans="1:60" outlineLevel="1" x14ac:dyDescent="0.2">
      <c r="A136" s="236">
        <v>46</v>
      </c>
      <c r="B136" s="237" t="s">
        <v>287</v>
      </c>
      <c r="C136" s="256" t="s">
        <v>288</v>
      </c>
      <c r="D136" s="238" t="s">
        <v>171</v>
      </c>
      <c r="E136" s="239">
        <v>236.27405999999999</v>
      </c>
      <c r="F136" s="240"/>
      <c r="G136" s="241">
        <f>ROUND(E136*F136,2)</f>
        <v>0</v>
      </c>
      <c r="H136" s="240"/>
      <c r="I136" s="241">
        <f>ROUND(E136*H136,2)</f>
        <v>0</v>
      </c>
      <c r="J136" s="240"/>
      <c r="K136" s="241">
        <f>ROUND(E136*J136,2)</f>
        <v>0</v>
      </c>
      <c r="L136" s="241">
        <v>21</v>
      </c>
      <c r="M136" s="241">
        <f>G136*(1+L136/100)</f>
        <v>0</v>
      </c>
      <c r="N136" s="241">
        <v>0</v>
      </c>
      <c r="O136" s="241">
        <f>ROUND(E136*N136,2)</f>
        <v>0</v>
      </c>
      <c r="P136" s="241">
        <v>0</v>
      </c>
      <c r="Q136" s="241">
        <f>ROUND(E136*P136,2)</f>
        <v>0</v>
      </c>
      <c r="R136" s="241" t="s">
        <v>110</v>
      </c>
      <c r="S136" s="241" t="s">
        <v>111</v>
      </c>
      <c r="T136" s="242" t="s">
        <v>111</v>
      </c>
      <c r="U136" s="224">
        <v>0.02</v>
      </c>
      <c r="V136" s="224">
        <f>ROUND(E136*U136,2)</f>
        <v>4.7300000000000004</v>
      </c>
      <c r="W136" s="224"/>
      <c r="X136" s="224" t="s">
        <v>289</v>
      </c>
      <c r="Y136" s="215"/>
      <c r="Z136" s="215"/>
      <c r="AA136" s="215"/>
      <c r="AB136" s="215"/>
      <c r="AC136" s="215"/>
      <c r="AD136" s="215"/>
      <c r="AE136" s="215"/>
      <c r="AF136" s="215"/>
      <c r="AG136" s="215" t="s">
        <v>290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">
      <c r="A137" s="222"/>
      <c r="B137" s="223"/>
      <c r="C137" s="257" t="s">
        <v>291</v>
      </c>
      <c r="D137" s="243"/>
      <c r="E137" s="243"/>
      <c r="F137" s="243"/>
      <c r="G137" s="243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115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x14ac:dyDescent="0.2">
      <c r="A138" s="230" t="s">
        <v>105</v>
      </c>
      <c r="B138" s="231" t="s">
        <v>74</v>
      </c>
      <c r="C138" s="255" t="s">
        <v>75</v>
      </c>
      <c r="D138" s="232"/>
      <c r="E138" s="233"/>
      <c r="F138" s="234"/>
      <c r="G138" s="234">
        <f>SUMIF(AG139:AG143,"&lt;&gt;NOR",G139:G143)</f>
        <v>0</v>
      </c>
      <c r="H138" s="234"/>
      <c r="I138" s="234">
        <f>SUM(I139:I143)</f>
        <v>0</v>
      </c>
      <c r="J138" s="234"/>
      <c r="K138" s="234">
        <f>SUM(K139:K143)</f>
        <v>0</v>
      </c>
      <c r="L138" s="234"/>
      <c r="M138" s="234">
        <f>SUM(M139:M143)</f>
        <v>0</v>
      </c>
      <c r="N138" s="234"/>
      <c r="O138" s="234">
        <f>SUM(O139:O143)</f>
        <v>0</v>
      </c>
      <c r="P138" s="234"/>
      <c r="Q138" s="234">
        <f>SUM(Q139:Q143)</f>
        <v>0</v>
      </c>
      <c r="R138" s="234"/>
      <c r="S138" s="234"/>
      <c r="T138" s="235"/>
      <c r="U138" s="229"/>
      <c r="V138" s="229">
        <f>SUM(V139:V143)</f>
        <v>2.71</v>
      </c>
      <c r="W138" s="229"/>
      <c r="X138" s="229"/>
      <c r="AG138" t="s">
        <v>106</v>
      </c>
    </row>
    <row r="139" spans="1:60" outlineLevel="1" x14ac:dyDescent="0.2">
      <c r="A139" s="236">
        <v>47</v>
      </c>
      <c r="B139" s="237" t="s">
        <v>292</v>
      </c>
      <c r="C139" s="256" t="s">
        <v>293</v>
      </c>
      <c r="D139" s="238" t="s">
        <v>131</v>
      </c>
      <c r="E139" s="239">
        <v>200.87</v>
      </c>
      <c r="F139" s="240"/>
      <c r="G139" s="241">
        <f>ROUND(E139*F139,2)</f>
        <v>0</v>
      </c>
      <c r="H139" s="240"/>
      <c r="I139" s="241">
        <f>ROUND(E139*H139,2)</f>
        <v>0</v>
      </c>
      <c r="J139" s="240"/>
      <c r="K139" s="241">
        <f>ROUND(E139*J139,2)</f>
        <v>0</v>
      </c>
      <c r="L139" s="241">
        <v>21</v>
      </c>
      <c r="M139" s="241">
        <f>G139*(1+L139/100)</f>
        <v>0</v>
      </c>
      <c r="N139" s="241">
        <v>0</v>
      </c>
      <c r="O139" s="241">
        <f>ROUND(E139*N139,2)</f>
        <v>0</v>
      </c>
      <c r="P139" s="241">
        <v>0</v>
      </c>
      <c r="Q139" s="241">
        <f>ROUND(E139*P139,2)</f>
        <v>0</v>
      </c>
      <c r="R139" s="241" t="s">
        <v>132</v>
      </c>
      <c r="S139" s="241" t="s">
        <v>111</v>
      </c>
      <c r="T139" s="242" t="s">
        <v>179</v>
      </c>
      <c r="U139" s="224">
        <v>0</v>
      </c>
      <c r="V139" s="224">
        <f>ROUND(E139*U139,2)</f>
        <v>0</v>
      </c>
      <c r="W139" s="224"/>
      <c r="X139" s="224" t="s">
        <v>112</v>
      </c>
      <c r="Y139" s="215"/>
      <c r="Z139" s="215"/>
      <c r="AA139" s="215"/>
      <c r="AB139" s="215"/>
      <c r="AC139" s="215"/>
      <c r="AD139" s="215"/>
      <c r="AE139" s="215"/>
      <c r="AF139" s="215"/>
      <c r="AG139" s="215" t="s">
        <v>113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22"/>
      <c r="B140" s="223"/>
      <c r="C140" s="258" t="s">
        <v>294</v>
      </c>
      <c r="D140" s="225"/>
      <c r="E140" s="226">
        <v>200.87</v>
      </c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24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117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46">
        <v>48</v>
      </c>
      <c r="B141" s="247" t="s">
        <v>295</v>
      </c>
      <c r="C141" s="260" t="s">
        <v>296</v>
      </c>
      <c r="D141" s="248" t="s">
        <v>171</v>
      </c>
      <c r="E141" s="249">
        <v>69.959999999999994</v>
      </c>
      <c r="F141" s="250"/>
      <c r="G141" s="251">
        <f>ROUND(E141*F141,2)</f>
        <v>0</v>
      </c>
      <c r="H141" s="250"/>
      <c r="I141" s="251">
        <f>ROUND(E141*H141,2)</f>
        <v>0</v>
      </c>
      <c r="J141" s="250"/>
      <c r="K141" s="251">
        <f>ROUND(E141*J141,2)</f>
        <v>0</v>
      </c>
      <c r="L141" s="251">
        <v>21</v>
      </c>
      <c r="M141" s="251">
        <f>G141*(1+L141/100)</f>
        <v>0</v>
      </c>
      <c r="N141" s="251">
        <v>0</v>
      </c>
      <c r="O141" s="251">
        <f>ROUND(E141*N141,2)</f>
        <v>0</v>
      </c>
      <c r="P141" s="251">
        <v>0</v>
      </c>
      <c r="Q141" s="251">
        <f>ROUND(E141*P141,2)</f>
        <v>0</v>
      </c>
      <c r="R141" s="251" t="s">
        <v>297</v>
      </c>
      <c r="S141" s="251" t="s">
        <v>111</v>
      </c>
      <c r="T141" s="252" t="s">
        <v>179</v>
      </c>
      <c r="U141" s="224">
        <v>0</v>
      </c>
      <c r="V141" s="224">
        <f>ROUND(E141*U141,2)</f>
        <v>0</v>
      </c>
      <c r="W141" s="224"/>
      <c r="X141" s="224" t="s">
        <v>112</v>
      </c>
      <c r="Y141" s="215"/>
      <c r="Z141" s="215"/>
      <c r="AA141" s="215"/>
      <c r="AB141" s="215"/>
      <c r="AC141" s="215"/>
      <c r="AD141" s="215"/>
      <c r="AE141" s="215"/>
      <c r="AF141" s="215"/>
      <c r="AG141" s="215" t="s">
        <v>113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ht="22.5" outlineLevel="1" x14ac:dyDescent="0.2">
      <c r="A142" s="246">
        <v>49</v>
      </c>
      <c r="B142" s="247" t="s">
        <v>298</v>
      </c>
      <c r="C142" s="260" t="s">
        <v>299</v>
      </c>
      <c r="D142" s="248" t="s">
        <v>171</v>
      </c>
      <c r="E142" s="249">
        <v>270.82600000000002</v>
      </c>
      <c r="F142" s="250"/>
      <c r="G142" s="251">
        <f>ROUND(E142*F142,2)</f>
        <v>0</v>
      </c>
      <c r="H142" s="250"/>
      <c r="I142" s="251">
        <f>ROUND(E142*H142,2)</f>
        <v>0</v>
      </c>
      <c r="J142" s="250"/>
      <c r="K142" s="251">
        <f>ROUND(E142*J142,2)</f>
        <v>0</v>
      </c>
      <c r="L142" s="251">
        <v>21</v>
      </c>
      <c r="M142" s="251">
        <f>G142*(1+L142/100)</f>
        <v>0</v>
      </c>
      <c r="N142" s="251">
        <v>0</v>
      </c>
      <c r="O142" s="251">
        <f>ROUND(E142*N142,2)</f>
        <v>0</v>
      </c>
      <c r="P142" s="251">
        <v>0</v>
      </c>
      <c r="Q142" s="251">
        <f>ROUND(E142*P142,2)</f>
        <v>0</v>
      </c>
      <c r="R142" s="251" t="s">
        <v>110</v>
      </c>
      <c r="S142" s="251" t="s">
        <v>111</v>
      </c>
      <c r="T142" s="252" t="s">
        <v>111</v>
      </c>
      <c r="U142" s="224">
        <v>0.01</v>
      </c>
      <c r="V142" s="224">
        <f>ROUND(E142*U142,2)</f>
        <v>2.71</v>
      </c>
      <c r="W142" s="224"/>
      <c r="X142" s="224" t="s">
        <v>300</v>
      </c>
      <c r="Y142" s="215"/>
      <c r="Z142" s="215"/>
      <c r="AA142" s="215"/>
      <c r="AB142" s="215"/>
      <c r="AC142" s="215"/>
      <c r="AD142" s="215"/>
      <c r="AE142" s="215"/>
      <c r="AF142" s="215"/>
      <c r="AG142" s="215" t="s">
        <v>301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ht="22.5" outlineLevel="1" x14ac:dyDescent="0.2">
      <c r="A143" s="236">
        <v>50</v>
      </c>
      <c r="B143" s="237" t="s">
        <v>302</v>
      </c>
      <c r="C143" s="256" t="s">
        <v>303</v>
      </c>
      <c r="D143" s="238" t="s">
        <v>171</v>
      </c>
      <c r="E143" s="239">
        <v>3791.5639999999999</v>
      </c>
      <c r="F143" s="240"/>
      <c r="G143" s="241">
        <f>ROUND(E143*F143,2)</f>
        <v>0</v>
      </c>
      <c r="H143" s="240"/>
      <c r="I143" s="241">
        <f>ROUND(E143*H143,2)</f>
        <v>0</v>
      </c>
      <c r="J143" s="240"/>
      <c r="K143" s="241">
        <f>ROUND(E143*J143,2)</f>
        <v>0</v>
      </c>
      <c r="L143" s="241">
        <v>21</v>
      </c>
      <c r="M143" s="241">
        <f>G143*(1+L143/100)</f>
        <v>0</v>
      </c>
      <c r="N143" s="241">
        <v>0</v>
      </c>
      <c r="O143" s="241">
        <f>ROUND(E143*N143,2)</f>
        <v>0</v>
      </c>
      <c r="P143" s="241">
        <v>0</v>
      </c>
      <c r="Q143" s="241">
        <f>ROUND(E143*P143,2)</f>
        <v>0</v>
      </c>
      <c r="R143" s="241" t="s">
        <v>110</v>
      </c>
      <c r="S143" s="241" t="s">
        <v>111</v>
      </c>
      <c r="T143" s="242" t="s">
        <v>111</v>
      </c>
      <c r="U143" s="224">
        <v>0</v>
      </c>
      <c r="V143" s="224">
        <f>ROUND(E143*U143,2)</f>
        <v>0</v>
      </c>
      <c r="W143" s="224"/>
      <c r="X143" s="224" t="s">
        <v>300</v>
      </c>
      <c r="Y143" s="215"/>
      <c r="Z143" s="215"/>
      <c r="AA143" s="215"/>
      <c r="AB143" s="215"/>
      <c r="AC143" s="215"/>
      <c r="AD143" s="215"/>
      <c r="AE143" s="215"/>
      <c r="AF143" s="215"/>
      <c r="AG143" s="215" t="s">
        <v>301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x14ac:dyDescent="0.2">
      <c r="A144" s="3"/>
      <c r="B144" s="4"/>
      <c r="C144" s="264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E144">
        <v>15</v>
      </c>
      <c r="AF144">
        <v>21</v>
      </c>
      <c r="AG144" t="s">
        <v>92</v>
      </c>
    </row>
    <row r="145" spans="1:33" x14ac:dyDescent="0.2">
      <c r="A145" s="218"/>
      <c r="B145" s="219" t="s">
        <v>29</v>
      </c>
      <c r="C145" s="265"/>
      <c r="D145" s="220"/>
      <c r="E145" s="221"/>
      <c r="F145" s="221"/>
      <c r="G145" s="254">
        <f>G8+G55+G62+G66+G70+G96+G109+G135+G138</f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E145">
        <f>SUMIF(L7:L143,AE144,G7:G143)</f>
        <v>0</v>
      </c>
      <c r="AF145">
        <f>SUMIF(L7:L143,AF144,G7:G143)</f>
        <v>0</v>
      </c>
      <c r="AG145" t="s">
        <v>304</v>
      </c>
    </row>
    <row r="146" spans="1:33" x14ac:dyDescent="0.2">
      <c r="C146" s="266"/>
      <c r="D146" s="10"/>
      <c r="AG146" t="s">
        <v>305</v>
      </c>
    </row>
    <row r="147" spans="1:33" x14ac:dyDescent="0.2">
      <c r="D147" s="10"/>
    </row>
    <row r="148" spans="1:33" x14ac:dyDescent="0.2">
      <c r="D148" s="10"/>
    </row>
    <row r="149" spans="1:33" x14ac:dyDescent="0.2">
      <c r="D149" s="10"/>
    </row>
    <row r="150" spans="1:33" x14ac:dyDescent="0.2">
      <c r="D150" s="10"/>
    </row>
    <row r="151" spans="1:33" x14ac:dyDescent="0.2">
      <c r="D151" s="10"/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903" sheet="1"/>
  <mergeCells count="32">
    <mergeCell ref="C116:G116"/>
    <mergeCell ref="C137:G137"/>
    <mergeCell ref="C98:G98"/>
    <mergeCell ref="C101:G101"/>
    <mergeCell ref="C102:G102"/>
    <mergeCell ref="C104:G104"/>
    <mergeCell ref="C108:G108"/>
    <mergeCell ref="C113:G113"/>
    <mergeCell ref="C68:G68"/>
    <mergeCell ref="C79:G79"/>
    <mergeCell ref="C82:G82"/>
    <mergeCell ref="C86:G86"/>
    <mergeCell ref="C88:G88"/>
    <mergeCell ref="C90:G90"/>
    <mergeCell ref="C34:G34"/>
    <mergeCell ref="C35:G35"/>
    <mergeCell ref="C38:G38"/>
    <mergeCell ref="C41:G41"/>
    <mergeCell ref="C44:G44"/>
    <mergeCell ref="C57:G57"/>
    <mergeCell ref="C18:G18"/>
    <mergeCell ref="C21:G21"/>
    <mergeCell ref="C24:G24"/>
    <mergeCell ref="C25:G25"/>
    <mergeCell ref="C30:G30"/>
    <mergeCell ref="C31:G31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04 04_2021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'04 04_2021 Pol'!Názvy_tisku</vt:lpstr>
      <vt:lpstr>oadresa</vt:lpstr>
      <vt:lpstr>Stavba!Objednatel</vt:lpstr>
      <vt:lpstr>Stavba!Objekt</vt:lpstr>
      <vt:lpstr>'04 04_2021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2019-03-19T12:27:02Z</cp:lastPrinted>
  <dcterms:created xsi:type="dcterms:W3CDTF">2009-04-08T07:15:50Z</dcterms:created>
  <dcterms:modified xsi:type="dcterms:W3CDTF">2021-01-27T13:44:31Z</dcterms:modified>
</cp:coreProperties>
</file>